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kramer2/Box/PubLine - Kramer - HPO30 RTLN/-Writing/220701 eLife full submission/Fig 6—source data 1/2) Figure 6 raw data for B-D/"/>
    </mc:Choice>
  </mc:AlternateContent>
  <xr:revisionPtr revIDLastSave="0" documentId="13_ncr:1_{602934D4-EC16-5D4B-9BBB-047F44AE17B8}" xr6:coauthVersionLast="47" xr6:coauthVersionMax="47" xr10:uidLastSave="{00000000-0000-0000-0000-000000000000}"/>
  <bookViews>
    <workbookView xWindow="4720" yWindow="2140" windowWidth="32600" windowHeight="14880" activeTab="6" xr2:uid="{3B83E7C2-18E3-324B-9C57-E8FBFBD2EE0D}"/>
  </bookViews>
  <sheets>
    <sheet name="empty vector #1" sheetId="1" r:id="rId1"/>
    <sheet name="HPO30 #2" sheetId="4" r:id="rId2"/>
    <sheet name="empty vector #3" sheetId="6" r:id="rId3"/>
    <sheet name="HPO30 #3" sheetId="7" r:id="rId4"/>
    <sheet name="HPO30 #1" sheetId="8" r:id="rId5"/>
    <sheet name="empty vector #2" sheetId="9" r:id="rId6"/>
    <sheet name="stats for side binding" sheetId="10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10" i="10" l="1"/>
  <c r="U9" i="10"/>
  <c r="T9" i="10"/>
  <c r="Q7" i="10"/>
  <c r="N7" i="10"/>
  <c r="T6" i="10"/>
  <c r="Q6" i="10"/>
  <c r="Q9" i="10" s="1"/>
  <c r="N6" i="10"/>
  <c r="R6" i="10"/>
  <c r="O6" i="10"/>
  <c r="O5" i="10"/>
  <c r="O10" i="10" s="1"/>
  <c r="R5" i="10"/>
  <c r="R10" i="10" s="1"/>
  <c r="T5" i="10"/>
  <c r="T10" i="10" s="1"/>
  <c r="Q5" i="10"/>
  <c r="Q10" i="10" s="1"/>
  <c r="N5" i="10"/>
  <c r="N10" i="10" s="1"/>
  <c r="K77" i="10"/>
  <c r="J77" i="10"/>
  <c r="K76" i="10"/>
  <c r="J76" i="10"/>
  <c r="C6" i="10"/>
  <c r="B5" i="10"/>
  <c r="B7" i="10"/>
  <c r="B6" i="10"/>
  <c r="C5" i="10"/>
  <c r="C9" i="10" s="1"/>
  <c r="H4" i="9"/>
  <c r="N9" i="10" l="1"/>
  <c r="O9" i="10"/>
  <c r="R9" i="10"/>
  <c r="B9" i="10"/>
  <c r="C10" i="10"/>
  <c r="B10" i="10"/>
  <c r="H4" i="8"/>
  <c r="H4" i="7"/>
  <c r="H4" i="6" l="1"/>
  <c r="H4" i="4"/>
  <c r="H4" i="1"/>
</calcChain>
</file>

<file path=xl/sharedStrings.xml><?xml version="1.0" encoding="utf-8"?>
<sst xmlns="http://schemas.openxmlformats.org/spreadsheetml/2006/main" count="1524" uniqueCount="141">
  <si>
    <t># of filaments (at start)</t>
  </si>
  <si>
    <t>900 seconds, 1801 frames</t>
  </si>
  <si>
    <t>s/frame</t>
  </si>
  <si>
    <t>Event</t>
  </si>
  <si>
    <t>x</t>
  </si>
  <si>
    <t>y</t>
  </si>
  <si>
    <t>Frame on</t>
  </si>
  <si>
    <t>Time on</t>
  </si>
  <si>
    <t>Frame off</t>
  </si>
  <si>
    <t>Time off</t>
  </si>
  <si>
    <t>Duration</t>
  </si>
  <si>
    <t>#  events (total)</t>
  </si>
  <si>
    <t xml:space="preserve">Filament </t>
  </si>
  <si>
    <t>events per filament (average)</t>
  </si>
  <si>
    <t>avg</t>
  </si>
  <si>
    <t>std dev</t>
  </si>
  <si>
    <t>Position (end/middle/etc,)</t>
  </si>
  <si>
    <t>Position (side/middle)</t>
  </si>
  <si>
    <t>side</t>
  </si>
  <si>
    <t>middle</t>
  </si>
  <si>
    <t>barbed end</t>
  </si>
  <si>
    <t>pointed end</t>
  </si>
  <si>
    <t>capping?</t>
  </si>
  <si>
    <t>CRITERIA:</t>
  </si>
  <si>
    <t>Must be present for longer than one frame</t>
  </si>
  <si>
    <t>Must move with filament at least once</t>
  </si>
  <si>
    <t>Must be smaller than 4x4 pixel circle</t>
  </si>
  <si>
    <t>no events</t>
  </si>
  <si>
    <t>near pointed end?</t>
  </si>
  <si>
    <t>Must move along filament for more than 3 frames</t>
  </si>
  <si>
    <t>middle/barbed end</t>
  </si>
  <si>
    <t>starts at barbed end, as filament grows it moves toward middle</t>
  </si>
  <si>
    <t>middle on the side</t>
  </si>
  <si>
    <t>barbed end, side</t>
  </si>
  <si>
    <t>none</t>
  </si>
  <si>
    <t>middle/middle</t>
  </si>
  <si>
    <t>discard, leavse frame after maybe 5 minutes</t>
  </si>
  <si>
    <t>no real events</t>
  </si>
  <si>
    <t>discard, moves out of frame too early</t>
  </si>
  <si>
    <t>close to barbed end, but filament still grows</t>
  </si>
  <si>
    <t>proportion with events</t>
  </si>
  <si>
    <t>HPO30</t>
  </si>
  <si>
    <t>vector</t>
  </si>
  <si>
    <t>t-Test: Paired Two Sample for Means</t>
  </si>
  <si>
    <t>Variable 1</t>
  </si>
  <si>
    <t>Variable 2</t>
  </si>
  <si>
    <t>Mean</t>
  </si>
  <si>
    <t>Variance</t>
  </si>
  <si>
    <t>Observations</t>
  </si>
  <si>
    <t>Pearson Correlation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</si>
  <si>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</si>
  <si>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</si>
  <si>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</si>
  <si>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</si>
  <si>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</si>
  <si>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</si>
  <si>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</si>
  <si>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># of events/filament</t>
  </si>
  <si>
    <t>filament 1</t>
  </si>
  <si>
    <t>filament 2</t>
  </si>
  <si>
    <t>filament 3</t>
  </si>
  <si>
    <t>filament 4</t>
  </si>
  <si>
    <t>filament 5</t>
  </si>
  <si>
    <t>filament 6</t>
  </si>
  <si>
    <t>filament 7</t>
  </si>
  <si>
    <t>filament 8</t>
  </si>
  <si>
    <t>filament 9</t>
  </si>
  <si>
    <t>filament 10</t>
  </si>
  <si>
    <t>filament 11</t>
  </si>
  <si>
    <t>filament 12</t>
  </si>
  <si>
    <t>filament 13</t>
  </si>
  <si>
    <t>filament 14</t>
  </si>
  <si>
    <t>filament 15</t>
  </si>
  <si>
    <t>filament 16</t>
  </si>
  <si>
    <t>filament 17</t>
  </si>
  <si>
    <t>filament 18</t>
  </si>
  <si>
    <t>filament 19</t>
  </si>
  <si>
    <t>filament 20</t>
  </si>
  <si>
    <t>filament 21</t>
  </si>
  <si>
    <t>filament 22</t>
  </si>
  <si>
    <t>filament 23</t>
  </si>
  <si>
    <t>filament 24</t>
  </si>
  <si>
    <t>filament 25</t>
  </si>
  <si>
    <t>filament 26</t>
  </si>
  <si>
    <t>filament 27</t>
  </si>
  <si>
    <t>filament 28</t>
  </si>
  <si>
    <t>filament 29</t>
  </si>
  <si>
    <t>filament 30</t>
  </si>
  <si>
    <t>filament 31</t>
  </si>
  <si>
    <t>filament 32</t>
  </si>
  <si>
    <t>filament 33</t>
  </si>
  <si>
    <t>filament 34</t>
  </si>
  <si>
    <t>filament 35</t>
  </si>
  <si>
    <t>filament 36</t>
  </si>
  <si>
    <t>filament 37</t>
  </si>
  <si>
    <t>filament 38</t>
  </si>
  <si>
    <t>filament 39</t>
  </si>
  <si>
    <t>filament 40</t>
  </si>
  <si>
    <t>filament 41</t>
  </si>
  <si>
    <t>filament 42</t>
  </si>
  <si>
    <t>filament 43</t>
  </si>
  <si>
    <t>filament 44</t>
  </si>
  <si>
    <t>filament 45</t>
  </si>
  <si>
    <t>filament 46</t>
  </si>
  <si>
    <t>filament 47</t>
  </si>
  <si>
    <t>filament 48</t>
  </si>
  <si>
    <t>filament 49</t>
  </si>
  <si>
    <t>filament 50</t>
  </si>
  <si>
    <t>filament 51</t>
  </si>
  <si>
    <t>filament 52</t>
  </si>
  <si>
    <t>filament 53</t>
  </si>
  <si>
    <t>filament 54</t>
  </si>
  <si>
    <t>filament 55</t>
  </si>
  <si>
    <t>filament 56</t>
  </si>
  <si>
    <t>filament 57</t>
  </si>
  <si>
    <t>filament 58</t>
  </si>
  <si>
    <t>filament 59</t>
  </si>
  <si>
    <t>filament 60</t>
  </si>
  <si>
    <t>filament 61</t>
  </si>
  <si>
    <t>filament 62</t>
  </si>
  <si>
    <t>filament 63</t>
  </si>
  <si>
    <t>filament 64</t>
  </si>
  <si>
    <t>filament 65</t>
  </si>
  <si>
    <t>filament 66</t>
  </si>
  <si>
    <t>filament 67</t>
  </si>
  <si>
    <t>filament 68</t>
  </si>
  <si>
    <t>filament 69</t>
  </si>
  <si>
    <t>filament 70</t>
  </si>
  <si>
    <t>HPO30 - 0 events</t>
  </si>
  <si>
    <t>HPO30 - 1 event</t>
  </si>
  <si>
    <t>vector - 0 events</t>
  </si>
  <si>
    <t>vector - 1 event</t>
  </si>
  <si>
    <t>HPO30 - 2 events</t>
  </si>
  <si>
    <t>vector - 2 events</t>
  </si>
  <si>
    <t>not significant</t>
  </si>
  <si>
    <t>p &lt; .05</t>
  </si>
  <si>
    <t>p&lt;.01</t>
  </si>
  <si>
    <t>HPO30 vs vector</t>
  </si>
  <si>
    <t>HPO30 vs vector 0 events</t>
  </si>
  <si>
    <t>HPO30 vs vector 1 event</t>
  </si>
  <si>
    <t>HPO30 vs vector 2 events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</si>
</sst>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5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0" fillId="0" borderId="0" xfId="0" applyFill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289CE-1AC6-9549-AB0F-7C791FD4E71C}">
  <dimension ref="A1:N319"/>
  <sheetViews>
    <sheetView workbookViewId="0">
      <selection activeCell="Q24" sqref="Q24"/>
    </sheetView>
  </sheetViews>
  <sheetFormatPr baseColWidth="10" defaultRowHeight="16" x14ac:dyDescent="0.2"/>
  <sheetData>
    <row r="1" spans="1:13" x14ac:dyDescent="0.2">
      <c r="B1" t="s">
        <v>0</v>
      </c>
    </row>
    <row r="2" spans="1:13" x14ac:dyDescent="0.2">
      <c r="B2">
        <v>14</v>
      </c>
      <c r="L2" t="s">
        <v>23</v>
      </c>
      <c r="M2" t="s">
        <v>24</v>
      </c>
    </row>
    <row r="3" spans="1:13" x14ac:dyDescent="0.2">
      <c r="H3" t="s">
        <v>1</v>
      </c>
      <c r="M3" t="s">
        <v>25</v>
      </c>
    </row>
    <row r="4" spans="1:13" x14ac:dyDescent="0.2">
      <c r="B4" t="s">
        <v>11</v>
      </c>
      <c r="H4">
        <f>900/1801</f>
        <v>0.4997223764575236</v>
      </c>
      <c r="I4" t="s">
        <v>2</v>
      </c>
      <c r="M4" t="s">
        <v>29</v>
      </c>
    </row>
    <row r="5" spans="1:13" x14ac:dyDescent="0.2">
      <c r="B5">
        <v>1</v>
      </c>
      <c r="M5" t="s">
        <v>26</v>
      </c>
    </row>
    <row r="6" spans="1:13" x14ac:dyDescent="0.2">
      <c r="B6" t="s">
        <v>13</v>
      </c>
    </row>
    <row r="9" spans="1:13" x14ac:dyDescent="0.2">
      <c r="A9" t="s">
        <v>12</v>
      </c>
      <c r="B9" t="s">
        <v>3</v>
      </c>
      <c r="C9" t="s">
        <v>4</v>
      </c>
      <c r="D9" t="s">
        <v>5</v>
      </c>
      <c r="E9" t="s">
        <v>6</v>
      </c>
      <c r="F9" t="s">
        <v>7</v>
      </c>
      <c r="G9" t="s">
        <v>8</v>
      </c>
      <c r="H9" t="s">
        <v>9</v>
      </c>
      <c r="I9" t="s">
        <v>10</v>
      </c>
      <c r="J9" t="s">
        <v>16</v>
      </c>
      <c r="L9" t="s">
        <v>17</v>
      </c>
    </row>
    <row r="10" spans="1:13" x14ac:dyDescent="0.2">
      <c r="A10">
        <v>1</v>
      </c>
      <c r="B10" t="s">
        <v>27</v>
      </c>
    </row>
    <row r="12" spans="1:13" x14ac:dyDescent="0.2">
      <c r="A12" t="s">
        <v>12</v>
      </c>
      <c r="B12" t="s">
        <v>3</v>
      </c>
      <c r="C12" t="s">
        <v>4</v>
      </c>
      <c r="D12" t="s">
        <v>5</v>
      </c>
      <c r="E12" t="s">
        <v>6</v>
      </c>
      <c r="F12" t="s">
        <v>7</v>
      </c>
      <c r="G12" t="s">
        <v>8</v>
      </c>
      <c r="H12" t="s">
        <v>9</v>
      </c>
      <c r="I12" t="s">
        <v>10</v>
      </c>
      <c r="J12" t="s">
        <v>16</v>
      </c>
      <c r="L12" t="s">
        <v>17</v>
      </c>
    </row>
    <row r="13" spans="1:13" x14ac:dyDescent="0.2">
      <c r="A13">
        <v>2</v>
      </c>
      <c r="B13" t="s">
        <v>27</v>
      </c>
    </row>
    <row r="15" spans="1:13" x14ac:dyDescent="0.2">
      <c r="A15" t="s">
        <v>12</v>
      </c>
      <c r="B15" t="s">
        <v>3</v>
      </c>
      <c r="C15" t="s">
        <v>4</v>
      </c>
      <c r="D15" t="s">
        <v>5</v>
      </c>
      <c r="E15" t="s">
        <v>6</v>
      </c>
      <c r="F15" t="s">
        <v>7</v>
      </c>
      <c r="G15" t="s">
        <v>8</v>
      </c>
      <c r="H15" t="s">
        <v>9</v>
      </c>
      <c r="I15" t="s">
        <v>10</v>
      </c>
      <c r="J15" t="s">
        <v>16</v>
      </c>
      <c r="L15" t="s">
        <v>17</v>
      </c>
    </row>
    <row r="16" spans="1:13" x14ac:dyDescent="0.2">
      <c r="A16">
        <v>3</v>
      </c>
      <c r="B16" t="s">
        <v>27</v>
      </c>
    </row>
    <row r="18" spans="1:12" x14ac:dyDescent="0.2">
      <c r="A18" t="s">
        <v>12</v>
      </c>
      <c r="B18" t="s">
        <v>3</v>
      </c>
      <c r="C18" t="s">
        <v>4</v>
      </c>
      <c r="D18" t="s">
        <v>5</v>
      </c>
      <c r="E18" t="s">
        <v>6</v>
      </c>
      <c r="F18" t="s">
        <v>7</v>
      </c>
      <c r="G18" t="s">
        <v>8</v>
      </c>
      <c r="H18" t="s">
        <v>9</v>
      </c>
      <c r="I18" t="s">
        <v>10</v>
      </c>
      <c r="J18" t="s">
        <v>16</v>
      </c>
      <c r="L18" t="s">
        <v>17</v>
      </c>
    </row>
    <row r="19" spans="1:12" x14ac:dyDescent="0.2">
      <c r="A19">
        <v>4</v>
      </c>
      <c r="B19" t="s">
        <v>27</v>
      </c>
    </row>
    <row r="21" spans="1:12" x14ac:dyDescent="0.2">
      <c r="A21" t="s">
        <v>12</v>
      </c>
      <c r="B21" t="s">
        <v>3</v>
      </c>
      <c r="C21" t="s">
        <v>4</v>
      </c>
      <c r="D21" t="s">
        <v>5</v>
      </c>
      <c r="E21" t="s">
        <v>6</v>
      </c>
      <c r="F21" t="s">
        <v>7</v>
      </c>
      <c r="G21" t="s">
        <v>8</v>
      </c>
      <c r="H21" t="s">
        <v>9</v>
      </c>
      <c r="I21" t="s">
        <v>10</v>
      </c>
      <c r="J21" t="s">
        <v>16</v>
      </c>
    </row>
    <row r="22" spans="1:12" x14ac:dyDescent="0.2">
      <c r="A22">
        <v>5</v>
      </c>
      <c r="B22">
        <v>1</v>
      </c>
      <c r="C22">
        <v>43.36</v>
      </c>
      <c r="D22">
        <v>2.56</v>
      </c>
      <c r="E22">
        <v>1</v>
      </c>
      <c r="G22">
        <v>256</v>
      </c>
      <c r="J22" t="s">
        <v>20</v>
      </c>
      <c r="K22" t="s">
        <v>18</v>
      </c>
    </row>
    <row r="24" spans="1:12" x14ac:dyDescent="0.2">
      <c r="A24" t="s">
        <v>12</v>
      </c>
      <c r="B24" t="s">
        <v>3</v>
      </c>
      <c r="C24" t="s">
        <v>4</v>
      </c>
      <c r="D24" t="s">
        <v>5</v>
      </c>
      <c r="E24" t="s">
        <v>6</v>
      </c>
      <c r="F24" t="s">
        <v>7</v>
      </c>
      <c r="G24" t="s">
        <v>8</v>
      </c>
      <c r="H24" t="s">
        <v>9</v>
      </c>
      <c r="I24" t="s">
        <v>10</v>
      </c>
      <c r="J24" t="s">
        <v>16</v>
      </c>
    </row>
    <row r="25" spans="1:12" x14ac:dyDescent="0.2">
      <c r="A25">
        <v>6</v>
      </c>
      <c r="B25" t="s">
        <v>27</v>
      </c>
    </row>
    <row r="27" spans="1:12" x14ac:dyDescent="0.2">
      <c r="A27" t="s">
        <v>12</v>
      </c>
      <c r="B27" t="s">
        <v>3</v>
      </c>
      <c r="C27" t="s">
        <v>4</v>
      </c>
      <c r="D27" t="s">
        <v>5</v>
      </c>
      <c r="E27" t="s">
        <v>6</v>
      </c>
      <c r="F27" t="s">
        <v>7</v>
      </c>
      <c r="G27" t="s">
        <v>8</v>
      </c>
      <c r="H27" t="s">
        <v>9</v>
      </c>
      <c r="I27" t="s">
        <v>10</v>
      </c>
      <c r="J27" t="s">
        <v>16</v>
      </c>
    </row>
    <row r="28" spans="1:12" x14ac:dyDescent="0.2">
      <c r="A28">
        <v>7</v>
      </c>
      <c r="B28" t="s">
        <v>27</v>
      </c>
    </row>
    <row r="30" spans="1:12" x14ac:dyDescent="0.2">
      <c r="A30" t="s">
        <v>12</v>
      </c>
      <c r="B30" t="s">
        <v>3</v>
      </c>
      <c r="C30" t="s">
        <v>4</v>
      </c>
      <c r="D30" t="s">
        <v>5</v>
      </c>
      <c r="E30" t="s">
        <v>6</v>
      </c>
      <c r="F30" t="s">
        <v>7</v>
      </c>
      <c r="G30" t="s">
        <v>8</v>
      </c>
      <c r="H30" t="s">
        <v>9</v>
      </c>
      <c r="I30" t="s">
        <v>10</v>
      </c>
      <c r="J30" t="s">
        <v>16</v>
      </c>
    </row>
    <row r="31" spans="1:12" x14ac:dyDescent="0.2">
      <c r="A31">
        <v>8</v>
      </c>
      <c r="B31" t="s">
        <v>27</v>
      </c>
    </row>
    <row r="33" spans="1:10" x14ac:dyDescent="0.2">
      <c r="A33" t="s">
        <v>12</v>
      </c>
      <c r="B33" t="s">
        <v>3</v>
      </c>
      <c r="C33" t="s">
        <v>4</v>
      </c>
      <c r="D33" t="s">
        <v>5</v>
      </c>
      <c r="E33" t="s">
        <v>6</v>
      </c>
      <c r="F33" t="s">
        <v>7</v>
      </c>
      <c r="G33" t="s">
        <v>8</v>
      </c>
      <c r="H33" t="s">
        <v>9</v>
      </c>
      <c r="I33" t="s">
        <v>10</v>
      </c>
      <c r="J33" t="s">
        <v>16</v>
      </c>
    </row>
    <row r="34" spans="1:10" x14ac:dyDescent="0.2">
      <c r="A34">
        <v>9</v>
      </c>
      <c r="B34" t="s">
        <v>27</v>
      </c>
    </row>
    <row r="36" spans="1:10" x14ac:dyDescent="0.2">
      <c r="A36" t="s">
        <v>12</v>
      </c>
      <c r="B36" t="s">
        <v>3</v>
      </c>
      <c r="C36" t="s">
        <v>4</v>
      </c>
      <c r="D36" t="s">
        <v>5</v>
      </c>
      <c r="E36" t="s">
        <v>6</v>
      </c>
      <c r="F36" t="s">
        <v>7</v>
      </c>
      <c r="G36" t="s">
        <v>8</v>
      </c>
      <c r="H36" t="s">
        <v>9</v>
      </c>
      <c r="I36" t="s">
        <v>10</v>
      </c>
      <c r="J36" t="s">
        <v>16</v>
      </c>
    </row>
    <row r="37" spans="1:10" x14ac:dyDescent="0.2">
      <c r="A37">
        <v>10</v>
      </c>
      <c r="B37" t="s">
        <v>27</v>
      </c>
    </row>
    <row r="39" spans="1:10" x14ac:dyDescent="0.2">
      <c r="A39" t="s">
        <v>12</v>
      </c>
      <c r="B39" t="s">
        <v>3</v>
      </c>
      <c r="C39" t="s">
        <v>4</v>
      </c>
      <c r="D39" t="s">
        <v>5</v>
      </c>
      <c r="E39" t="s">
        <v>6</v>
      </c>
      <c r="F39" t="s">
        <v>7</v>
      </c>
      <c r="G39" t="s">
        <v>8</v>
      </c>
      <c r="H39" t="s">
        <v>9</v>
      </c>
      <c r="I39" t="s">
        <v>10</v>
      </c>
      <c r="J39" t="s">
        <v>16</v>
      </c>
    </row>
    <row r="40" spans="1:10" x14ac:dyDescent="0.2">
      <c r="A40">
        <v>11</v>
      </c>
      <c r="B40" t="s">
        <v>27</v>
      </c>
    </row>
    <row r="42" spans="1:10" x14ac:dyDescent="0.2">
      <c r="A42" t="s">
        <v>12</v>
      </c>
      <c r="B42" t="s">
        <v>3</v>
      </c>
      <c r="C42" t="s">
        <v>4</v>
      </c>
      <c r="D42" t="s">
        <v>5</v>
      </c>
      <c r="E42" t="s">
        <v>6</v>
      </c>
      <c r="F42" t="s">
        <v>7</v>
      </c>
      <c r="G42" t="s">
        <v>8</v>
      </c>
      <c r="H42" t="s">
        <v>9</v>
      </c>
      <c r="I42" t="s">
        <v>10</v>
      </c>
      <c r="J42" t="s">
        <v>16</v>
      </c>
    </row>
    <row r="43" spans="1:10" x14ac:dyDescent="0.2">
      <c r="A43">
        <v>12</v>
      </c>
      <c r="B43" t="s">
        <v>27</v>
      </c>
    </row>
    <row r="45" spans="1:10" x14ac:dyDescent="0.2">
      <c r="A45" t="s">
        <v>12</v>
      </c>
      <c r="B45" t="s">
        <v>3</v>
      </c>
      <c r="C45" t="s">
        <v>4</v>
      </c>
      <c r="D45" t="s">
        <v>5</v>
      </c>
      <c r="E45" t="s">
        <v>6</v>
      </c>
      <c r="F45" t="s">
        <v>7</v>
      </c>
      <c r="G45" t="s">
        <v>8</v>
      </c>
      <c r="H45" t="s">
        <v>9</v>
      </c>
      <c r="I45" t="s">
        <v>10</v>
      </c>
      <c r="J45" t="s">
        <v>16</v>
      </c>
    </row>
    <row r="46" spans="1:10" x14ac:dyDescent="0.2">
      <c r="A46">
        <v>13</v>
      </c>
      <c r="B46" t="s">
        <v>27</v>
      </c>
    </row>
    <row r="63" spans="14:14" x14ac:dyDescent="0.2">
      <c r="N63" s="1"/>
    </row>
    <row r="64" spans="14:14" x14ac:dyDescent="0.2">
      <c r="N64" s="1"/>
    </row>
    <row r="116" spans="7:7" x14ac:dyDescent="0.2">
      <c r="G116" s="2"/>
    </row>
    <row r="117" spans="7:7" x14ac:dyDescent="0.2">
      <c r="G117" s="2"/>
    </row>
    <row r="118" spans="7:7" x14ac:dyDescent="0.2">
      <c r="G118" s="2"/>
    </row>
    <row r="119" spans="7:7" x14ac:dyDescent="0.2">
      <c r="G119" s="2"/>
    </row>
    <row r="120" spans="7:7" x14ac:dyDescent="0.2">
      <c r="G120" s="2"/>
    </row>
    <row r="121" spans="7:7" x14ac:dyDescent="0.2">
      <c r="G121" s="2"/>
    </row>
    <row r="122" spans="7:7" x14ac:dyDescent="0.2">
      <c r="G122" s="2"/>
    </row>
    <row r="123" spans="7:7" x14ac:dyDescent="0.2">
      <c r="G123" s="2"/>
    </row>
    <row r="264" spans="3:14" s="3" customFormat="1" x14ac:dyDescent="0.2"/>
    <row r="265" spans="3:14" s="2" customFormat="1" x14ac:dyDescent="0.2"/>
    <row r="266" spans="3:14" x14ac:dyDescent="0.2">
      <c r="C266" s="2"/>
      <c r="D266" s="2"/>
      <c r="E266" s="2"/>
      <c r="G266" s="2"/>
      <c r="J266" s="2"/>
      <c r="N266" s="2"/>
    </row>
    <row r="267" spans="3:14" x14ac:dyDescent="0.2">
      <c r="C267" s="2"/>
      <c r="D267" s="2"/>
      <c r="E267" s="2"/>
      <c r="G267" s="2"/>
      <c r="J267" s="2"/>
      <c r="N267" s="2"/>
    </row>
    <row r="319" s="3" customFormat="1" x14ac:dyDescent="0.2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70798-CA66-164D-8C48-BEA1B0754DF1}">
  <dimension ref="A1:N320"/>
  <sheetViews>
    <sheetView topLeftCell="E45" workbookViewId="0">
      <selection activeCell="M62" sqref="M62"/>
    </sheetView>
  </sheetViews>
  <sheetFormatPr baseColWidth="10" defaultRowHeight="16" x14ac:dyDescent="0.2"/>
  <sheetData>
    <row r="1" spans="1:13" x14ac:dyDescent="0.2">
      <c r="B1" t="s">
        <v>0</v>
      </c>
    </row>
    <row r="2" spans="1:13" x14ac:dyDescent="0.2">
      <c r="B2">
        <v>19</v>
      </c>
      <c r="L2" t="s">
        <v>23</v>
      </c>
      <c r="M2" t="s">
        <v>24</v>
      </c>
    </row>
    <row r="3" spans="1:13" x14ac:dyDescent="0.2">
      <c r="H3" t="s">
        <v>1</v>
      </c>
      <c r="M3" t="s">
        <v>25</v>
      </c>
    </row>
    <row r="4" spans="1:13" x14ac:dyDescent="0.2">
      <c r="B4" t="s">
        <v>11</v>
      </c>
      <c r="H4">
        <f>900/1801</f>
        <v>0.4997223764575236</v>
      </c>
      <c r="I4" t="s">
        <v>2</v>
      </c>
      <c r="M4" t="s">
        <v>29</v>
      </c>
    </row>
    <row r="5" spans="1:13" x14ac:dyDescent="0.2">
      <c r="B5">
        <v>8</v>
      </c>
      <c r="M5" t="s">
        <v>26</v>
      </c>
    </row>
    <row r="6" spans="1:13" x14ac:dyDescent="0.2">
      <c r="B6" t="s">
        <v>13</v>
      </c>
    </row>
    <row r="9" spans="1:13" x14ac:dyDescent="0.2">
      <c r="A9" t="s">
        <v>12</v>
      </c>
      <c r="B9" t="s">
        <v>3</v>
      </c>
      <c r="C9" t="s">
        <v>4</v>
      </c>
      <c r="D9" t="s">
        <v>5</v>
      </c>
      <c r="E9" t="s">
        <v>6</v>
      </c>
      <c r="F9" t="s">
        <v>7</v>
      </c>
      <c r="G9" t="s">
        <v>8</v>
      </c>
      <c r="H9" t="s">
        <v>9</v>
      </c>
      <c r="I9" t="s">
        <v>10</v>
      </c>
      <c r="J9" t="s">
        <v>16</v>
      </c>
      <c r="L9" t="s">
        <v>17</v>
      </c>
    </row>
    <row r="10" spans="1:13" x14ac:dyDescent="0.2">
      <c r="A10">
        <v>1</v>
      </c>
      <c r="B10" t="s">
        <v>27</v>
      </c>
    </row>
    <row r="12" spans="1:13" x14ac:dyDescent="0.2">
      <c r="A12" t="s">
        <v>12</v>
      </c>
      <c r="B12" t="s">
        <v>3</v>
      </c>
      <c r="C12" t="s">
        <v>4</v>
      </c>
      <c r="D12" t="s">
        <v>5</v>
      </c>
      <c r="E12" t="s">
        <v>6</v>
      </c>
      <c r="F12" t="s">
        <v>7</v>
      </c>
      <c r="G12" t="s">
        <v>8</v>
      </c>
      <c r="H12" t="s">
        <v>9</v>
      </c>
      <c r="I12" t="s">
        <v>10</v>
      </c>
      <c r="J12" t="s">
        <v>16</v>
      </c>
      <c r="L12" t="s">
        <v>17</v>
      </c>
    </row>
    <row r="13" spans="1:13" x14ac:dyDescent="0.2">
      <c r="A13">
        <v>2</v>
      </c>
      <c r="B13" t="s">
        <v>27</v>
      </c>
    </row>
    <row r="15" spans="1:13" x14ac:dyDescent="0.2">
      <c r="A15" t="s">
        <v>12</v>
      </c>
      <c r="B15" t="s">
        <v>3</v>
      </c>
      <c r="C15" t="s">
        <v>4</v>
      </c>
      <c r="D15" t="s">
        <v>5</v>
      </c>
      <c r="E15" t="s">
        <v>6</v>
      </c>
      <c r="F15" t="s">
        <v>7</v>
      </c>
      <c r="G15" t="s">
        <v>8</v>
      </c>
      <c r="H15" t="s">
        <v>9</v>
      </c>
      <c r="I15" t="s">
        <v>10</v>
      </c>
      <c r="J15" t="s">
        <v>16</v>
      </c>
      <c r="L15" t="s">
        <v>17</v>
      </c>
    </row>
    <row r="16" spans="1:13" x14ac:dyDescent="0.2">
      <c r="A16">
        <v>3</v>
      </c>
      <c r="B16" t="s">
        <v>27</v>
      </c>
    </row>
    <row r="18" spans="1:12" x14ac:dyDescent="0.2">
      <c r="A18" t="s">
        <v>12</v>
      </c>
      <c r="B18" t="s">
        <v>3</v>
      </c>
      <c r="C18" t="s">
        <v>4</v>
      </c>
      <c r="D18" t="s">
        <v>5</v>
      </c>
      <c r="E18" t="s">
        <v>6</v>
      </c>
      <c r="F18" t="s">
        <v>7</v>
      </c>
      <c r="G18" t="s">
        <v>8</v>
      </c>
      <c r="H18" t="s">
        <v>9</v>
      </c>
      <c r="I18" t="s">
        <v>10</v>
      </c>
      <c r="J18" t="s">
        <v>16</v>
      </c>
      <c r="L18" t="s">
        <v>17</v>
      </c>
    </row>
    <row r="19" spans="1:12" x14ac:dyDescent="0.2">
      <c r="A19">
        <v>4</v>
      </c>
      <c r="B19">
        <v>1</v>
      </c>
      <c r="C19">
        <v>19.2</v>
      </c>
      <c r="D19">
        <v>24.16</v>
      </c>
      <c r="E19">
        <v>10</v>
      </c>
      <c r="G19">
        <v>201</v>
      </c>
      <c r="J19" t="s">
        <v>28</v>
      </c>
      <c r="L19" t="s">
        <v>19</v>
      </c>
    </row>
    <row r="21" spans="1:12" x14ac:dyDescent="0.2">
      <c r="A21" t="s">
        <v>12</v>
      </c>
      <c r="B21" t="s">
        <v>3</v>
      </c>
      <c r="C21" t="s">
        <v>4</v>
      </c>
      <c r="D21" t="s">
        <v>5</v>
      </c>
      <c r="E21" t="s">
        <v>6</v>
      </c>
      <c r="F21" t="s">
        <v>7</v>
      </c>
      <c r="G21" t="s">
        <v>8</v>
      </c>
      <c r="H21" t="s">
        <v>9</v>
      </c>
      <c r="I21" t="s">
        <v>10</v>
      </c>
      <c r="J21" t="s">
        <v>16</v>
      </c>
    </row>
    <row r="22" spans="1:12" x14ac:dyDescent="0.2">
      <c r="A22">
        <v>5</v>
      </c>
      <c r="B22" t="s">
        <v>27</v>
      </c>
    </row>
    <row r="24" spans="1:12" x14ac:dyDescent="0.2">
      <c r="A24" t="s">
        <v>12</v>
      </c>
      <c r="B24" t="s">
        <v>3</v>
      </c>
      <c r="C24" t="s">
        <v>4</v>
      </c>
      <c r="D24" t="s">
        <v>5</v>
      </c>
      <c r="E24" t="s">
        <v>6</v>
      </c>
      <c r="F24" t="s">
        <v>7</v>
      </c>
      <c r="G24" t="s">
        <v>8</v>
      </c>
      <c r="H24" t="s">
        <v>9</v>
      </c>
      <c r="I24" t="s">
        <v>10</v>
      </c>
      <c r="J24" t="s">
        <v>16</v>
      </c>
    </row>
    <row r="25" spans="1:12" x14ac:dyDescent="0.2">
      <c r="A25">
        <v>6</v>
      </c>
      <c r="B25">
        <v>1</v>
      </c>
      <c r="C25">
        <v>40</v>
      </c>
      <c r="D25">
        <v>18.72</v>
      </c>
      <c r="E25">
        <v>112</v>
      </c>
      <c r="G25">
        <v>138</v>
      </c>
      <c r="J25" t="s">
        <v>21</v>
      </c>
      <c r="L25" t="s">
        <v>18</v>
      </c>
    </row>
    <row r="26" spans="1:12" x14ac:dyDescent="0.2">
      <c r="B26">
        <v>2</v>
      </c>
      <c r="C26">
        <v>33.44</v>
      </c>
      <c r="D26">
        <v>16.96</v>
      </c>
      <c r="E26">
        <v>1637</v>
      </c>
      <c r="G26">
        <v>1685</v>
      </c>
      <c r="J26" t="s">
        <v>30</v>
      </c>
      <c r="L26" t="s">
        <v>19</v>
      </c>
    </row>
    <row r="28" spans="1:12" x14ac:dyDescent="0.2">
      <c r="A28" t="s">
        <v>12</v>
      </c>
      <c r="B28" t="s">
        <v>3</v>
      </c>
      <c r="C28" t="s">
        <v>4</v>
      </c>
      <c r="D28" t="s">
        <v>5</v>
      </c>
      <c r="E28" t="s">
        <v>6</v>
      </c>
      <c r="F28" t="s">
        <v>7</v>
      </c>
      <c r="G28" t="s">
        <v>8</v>
      </c>
      <c r="H28" t="s">
        <v>9</v>
      </c>
      <c r="I28" t="s">
        <v>10</v>
      </c>
      <c r="J28" t="s">
        <v>16</v>
      </c>
    </row>
    <row r="29" spans="1:12" x14ac:dyDescent="0.2">
      <c r="A29">
        <v>7</v>
      </c>
      <c r="B29" t="s">
        <v>27</v>
      </c>
    </row>
    <row r="31" spans="1:12" x14ac:dyDescent="0.2">
      <c r="A31" t="s">
        <v>12</v>
      </c>
      <c r="B31" t="s">
        <v>3</v>
      </c>
      <c r="C31" t="s">
        <v>4</v>
      </c>
      <c r="D31" t="s">
        <v>5</v>
      </c>
      <c r="E31" t="s">
        <v>6</v>
      </c>
      <c r="F31" t="s">
        <v>7</v>
      </c>
      <c r="G31" t="s">
        <v>8</v>
      </c>
      <c r="H31" t="s">
        <v>9</v>
      </c>
      <c r="I31" t="s">
        <v>10</v>
      </c>
      <c r="J31" t="s">
        <v>16</v>
      </c>
    </row>
    <row r="32" spans="1:12" x14ac:dyDescent="0.2">
      <c r="A32">
        <v>8</v>
      </c>
      <c r="B32" t="s">
        <v>27</v>
      </c>
    </row>
    <row r="34" spans="1:12" x14ac:dyDescent="0.2">
      <c r="A34" t="s">
        <v>12</v>
      </c>
      <c r="B34" t="s">
        <v>3</v>
      </c>
      <c r="C34" t="s">
        <v>4</v>
      </c>
      <c r="D34" t="s">
        <v>5</v>
      </c>
      <c r="E34" t="s">
        <v>6</v>
      </c>
      <c r="F34" t="s">
        <v>7</v>
      </c>
      <c r="G34" t="s">
        <v>8</v>
      </c>
      <c r="H34" t="s">
        <v>9</v>
      </c>
      <c r="I34" t="s">
        <v>10</v>
      </c>
      <c r="J34" t="s">
        <v>16</v>
      </c>
    </row>
    <row r="35" spans="1:12" x14ac:dyDescent="0.2">
      <c r="A35">
        <v>9</v>
      </c>
      <c r="B35">
        <v>1</v>
      </c>
      <c r="C35">
        <v>64.319999999999993</v>
      </c>
      <c r="D35">
        <v>11.36</v>
      </c>
      <c r="E35">
        <v>1729</v>
      </c>
      <c r="G35">
        <v>1751</v>
      </c>
      <c r="J35" t="s">
        <v>21</v>
      </c>
      <c r="L35" t="s">
        <v>19</v>
      </c>
    </row>
    <row r="37" spans="1:12" x14ac:dyDescent="0.2">
      <c r="A37" t="s">
        <v>12</v>
      </c>
      <c r="B37" t="s">
        <v>3</v>
      </c>
      <c r="C37" t="s">
        <v>4</v>
      </c>
      <c r="D37" t="s">
        <v>5</v>
      </c>
      <c r="E37" t="s">
        <v>6</v>
      </c>
      <c r="F37" t="s">
        <v>7</v>
      </c>
      <c r="G37" t="s">
        <v>8</v>
      </c>
      <c r="H37" t="s">
        <v>9</v>
      </c>
      <c r="I37" t="s">
        <v>10</v>
      </c>
      <c r="J37" t="s">
        <v>16</v>
      </c>
    </row>
    <row r="38" spans="1:12" x14ac:dyDescent="0.2">
      <c r="A38">
        <v>10</v>
      </c>
      <c r="B38" t="s">
        <v>27</v>
      </c>
    </row>
    <row r="40" spans="1:12" x14ac:dyDescent="0.2">
      <c r="A40" t="s">
        <v>12</v>
      </c>
      <c r="B40" t="s">
        <v>3</v>
      </c>
      <c r="C40" t="s">
        <v>4</v>
      </c>
      <c r="D40" t="s">
        <v>5</v>
      </c>
      <c r="E40" t="s">
        <v>6</v>
      </c>
      <c r="F40" t="s">
        <v>7</v>
      </c>
      <c r="G40" t="s">
        <v>8</v>
      </c>
      <c r="H40" t="s">
        <v>9</v>
      </c>
      <c r="I40" t="s">
        <v>10</v>
      </c>
      <c r="J40" t="s">
        <v>16</v>
      </c>
    </row>
    <row r="41" spans="1:12" x14ac:dyDescent="0.2">
      <c r="A41">
        <v>11</v>
      </c>
      <c r="B41" t="s">
        <v>27</v>
      </c>
    </row>
    <row r="43" spans="1:12" x14ac:dyDescent="0.2">
      <c r="A43" t="s">
        <v>12</v>
      </c>
      <c r="B43" t="s">
        <v>3</v>
      </c>
      <c r="C43" t="s">
        <v>4</v>
      </c>
      <c r="D43" t="s">
        <v>5</v>
      </c>
      <c r="E43" t="s">
        <v>6</v>
      </c>
      <c r="F43" t="s">
        <v>7</v>
      </c>
      <c r="G43" t="s">
        <v>8</v>
      </c>
      <c r="H43" t="s">
        <v>9</v>
      </c>
      <c r="I43" t="s">
        <v>10</v>
      </c>
      <c r="J43" t="s">
        <v>16</v>
      </c>
    </row>
    <row r="44" spans="1:12" x14ac:dyDescent="0.2">
      <c r="A44">
        <v>12</v>
      </c>
      <c r="B44" t="s">
        <v>27</v>
      </c>
    </row>
    <row r="46" spans="1:12" x14ac:dyDescent="0.2">
      <c r="A46" t="s">
        <v>12</v>
      </c>
      <c r="B46" t="s">
        <v>3</v>
      </c>
      <c r="C46" t="s">
        <v>4</v>
      </c>
      <c r="D46" t="s">
        <v>5</v>
      </c>
      <c r="E46" t="s">
        <v>6</v>
      </c>
      <c r="F46" t="s">
        <v>7</v>
      </c>
      <c r="G46" t="s">
        <v>8</v>
      </c>
      <c r="H46" t="s">
        <v>9</v>
      </c>
      <c r="I46" t="s">
        <v>10</v>
      </c>
      <c r="J46" t="s">
        <v>16</v>
      </c>
    </row>
    <row r="47" spans="1:12" x14ac:dyDescent="0.2">
      <c r="A47">
        <v>13</v>
      </c>
      <c r="B47" t="s">
        <v>27</v>
      </c>
    </row>
    <row r="49" spans="1:14" x14ac:dyDescent="0.2">
      <c r="A49" t="s">
        <v>12</v>
      </c>
      <c r="B49" t="s">
        <v>3</v>
      </c>
      <c r="C49" t="s">
        <v>4</v>
      </c>
      <c r="D49" t="s">
        <v>5</v>
      </c>
      <c r="E49" t="s">
        <v>6</v>
      </c>
      <c r="F49" t="s">
        <v>7</v>
      </c>
      <c r="G49" t="s">
        <v>8</v>
      </c>
      <c r="H49" t="s">
        <v>9</v>
      </c>
      <c r="I49" t="s">
        <v>10</v>
      </c>
      <c r="J49" t="s">
        <v>16</v>
      </c>
    </row>
    <row r="50" spans="1:14" x14ac:dyDescent="0.2">
      <c r="A50">
        <v>14</v>
      </c>
      <c r="B50">
        <v>1</v>
      </c>
      <c r="C50">
        <v>61.6</v>
      </c>
      <c r="D50">
        <v>35.520000000000003</v>
      </c>
      <c r="E50">
        <v>1</v>
      </c>
      <c r="H50">
        <v>108</v>
      </c>
      <c r="J50" t="s">
        <v>20</v>
      </c>
    </row>
    <row r="52" spans="1:14" x14ac:dyDescent="0.2">
      <c r="A52" t="s">
        <v>12</v>
      </c>
      <c r="B52" t="s">
        <v>3</v>
      </c>
      <c r="C52" t="s">
        <v>4</v>
      </c>
      <c r="D52" t="s">
        <v>5</v>
      </c>
      <c r="E52" t="s">
        <v>6</v>
      </c>
      <c r="F52" t="s">
        <v>7</v>
      </c>
      <c r="G52" t="s">
        <v>8</v>
      </c>
      <c r="H52" t="s">
        <v>9</v>
      </c>
      <c r="I52" t="s">
        <v>10</v>
      </c>
      <c r="J52" t="s">
        <v>16</v>
      </c>
    </row>
    <row r="53" spans="1:14" x14ac:dyDescent="0.2">
      <c r="A53">
        <v>15</v>
      </c>
      <c r="B53">
        <v>1</v>
      </c>
      <c r="C53">
        <v>58.56</v>
      </c>
      <c r="D53">
        <v>40.479999999999997</v>
      </c>
      <c r="E53">
        <v>194</v>
      </c>
      <c r="G53">
        <v>1801</v>
      </c>
      <c r="J53" t="s">
        <v>31</v>
      </c>
    </row>
    <row r="55" spans="1:14" x14ac:dyDescent="0.2">
      <c r="A55" t="s">
        <v>12</v>
      </c>
      <c r="B55" t="s">
        <v>3</v>
      </c>
      <c r="C55" t="s">
        <v>4</v>
      </c>
      <c r="D55" t="s">
        <v>5</v>
      </c>
      <c r="E55" t="s">
        <v>6</v>
      </c>
      <c r="F55" t="s">
        <v>7</v>
      </c>
      <c r="G55" t="s">
        <v>8</v>
      </c>
      <c r="H55" t="s">
        <v>9</v>
      </c>
      <c r="I55" t="s">
        <v>10</v>
      </c>
      <c r="J55" t="s">
        <v>16</v>
      </c>
    </row>
    <row r="56" spans="1:14" x14ac:dyDescent="0.2">
      <c r="A56">
        <v>16</v>
      </c>
      <c r="B56">
        <v>1</v>
      </c>
      <c r="C56">
        <v>45.6</v>
      </c>
      <c r="D56">
        <v>49.28</v>
      </c>
      <c r="E56">
        <v>1075</v>
      </c>
      <c r="G56">
        <v>1801</v>
      </c>
      <c r="J56" t="s">
        <v>32</v>
      </c>
    </row>
    <row r="58" spans="1:14" x14ac:dyDescent="0.2">
      <c r="A58" t="s">
        <v>12</v>
      </c>
      <c r="B58" t="s">
        <v>3</v>
      </c>
      <c r="C58" t="s">
        <v>4</v>
      </c>
      <c r="D58" t="s">
        <v>5</v>
      </c>
      <c r="E58" t="s">
        <v>6</v>
      </c>
      <c r="F58" t="s">
        <v>7</v>
      </c>
      <c r="G58" t="s">
        <v>8</v>
      </c>
      <c r="H58" t="s">
        <v>9</v>
      </c>
      <c r="I58" t="s">
        <v>10</v>
      </c>
      <c r="J58" t="s">
        <v>16</v>
      </c>
    </row>
    <row r="59" spans="1:14" x14ac:dyDescent="0.2">
      <c r="A59">
        <v>17</v>
      </c>
      <c r="B59">
        <v>1</v>
      </c>
      <c r="C59">
        <v>32.32</v>
      </c>
      <c r="D59">
        <v>66.88</v>
      </c>
      <c r="E59">
        <v>72</v>
      </c>
      <c r="G59">
        <v>130</v>
      </c>
      <c r="J59" t="s">
        <v>19</v>
      </c>
    </row>
    <row r="61" spans="1:14" x14ac:dyDescent="0.2">
      <c r="A61" t="s">
        <v>12</v>
      </c>
      <c r="B61" t="s">
        <v>3</v>
      </c>
      <c r="C61" t="s">
        <v>4</v>
      </c>
      <c r="D61" t="s">
        <v>5</v>
      </c>
      <c r="E61" t="s">
        <v>6</v>
      </c>
      <c r="F61" t="s">
        <v>7</v>
      </c>
      <c r="G61" t="s">
        <v>8</v>
      </c>
      <c r="H61" t="s">
        <v>9</v>
      </c>
      <c r="I61" t="s">
        <v>10</v>
      </c>
      <c r="J61" t="s">
        <v>16</v>
      </c>
    </row>
    <row r="62" spans="1:14" x14ac:dyDescent="0.2">
      <c r="A62">
        <v>18</v>
      </c>
      <c r="B62">
        <v>1</v>
      </c>
      <c r="C62">
        <v>22.88</v>
      </c>
      <c r="D62">
        <v>68.959999999999994</v>
      </c>
      <c r="E62">
        <v>1</v>
      </c>
      <c r="G62">
        <v>30</v>
      </c>
      <c r="J62" t="s">
        <v>33</v>
      </c>
    </row>
    <row r="64" spans="1:14" x14ac:dyDescent="0.2">
      <c r="A64" t="s">
        <v>12</v>
      </c>
      <c r="B64" t="s">
        <v>3</v>
      </c>
      <c r="C64" t="s">
        <v>4</v>
      </c>
      <c r="D64" t="s">
        <v>5</v>
      </c>
      <c r="E64" t="s">
        <v>6</v>
      </c>
      <c r="F64" t="s">
        <v>7</v>
      </c>
      <c r="G64" t="s">
        <v>8</v>
      </c>
      <c r="H64" t="s">
        <v>9</v>
      </c>
      <c r="I64" t="s">
        <v>10</v>
      </c>
      <c r="J64" t="s">
        <v>16</v>
      </c>
      <c r="N64" s="1"/>
    </row>
    <row r="65" spans="1:14" x14ac:dyDescent="0.2">
      <c r="A65">
        <v>19</v>
      </c>
      <c r="B65" t="s">
        <v>34</v>
      </c>
      <c r="N65" s="1"/>
    </row>
    <row r="117" spans="7:7" x14ac:dyDescent="0.2">
      <c r="G117" s="2"/>
    </row>
    <row r="118" spans="7:7" x14ac:dyDescent="0.2">
      <c r="G118" s="2"/>
    </row>
    <row r="119" spans="7:7" x14ac:dyDescent="0.2">
      <c r="G119" s="2"/>
    </row>
    <row r="120" spans="7:7" x14ac:dyDescent="0.2">
      <c r="G120" s="2"/>
    </row>
    <row r="121" spans="7:7" x14ac:dyDescent="0.2">
      <c r="G121" s="2"/>
    </row>
    <row r="122" spans="7:7" x14ac:dyDescent="0.2">
      <c r="G122" s="2"/>
    </row>
    <row r="123" spans="7:7" x14ac:dyDescent="0.2">
      <c r="G123" s="2"/>
    </row>
    <row r="124" spans="7:7" x14ac:dyDescent="0.2">
      <c r="G124" s="2"/>
    </row>
    <row r="265" spans="3:14" s="3" customFormat="1" x14ac:dyDescent="0.2"/>
    <row r="266" spans="3:14" s="2" customFormat="1" x14ac:dyDescent="0.2"/>
    <row r="267" spans="3:14" x14ac:dyDescent="0.2">
      <c r="C267" s="2"/>
      <c r="D267" s="2"/>
      <c r="E267" s="2"/>
      <c r="G267" s="2"/>
      <c r="J267" s="2"/>
      <c r="N267" s="2"/>
    </row>
    <row r="268" spans="3:14" x14ac:dyDescent="0.2">
      <c r="C268" s="2"/>
      <c r="D268" s="2"/>
      <c r="E268" s="2"/>
      <c r="G268" s="2"/>
      <c r="J268" s="2"/>
      <c r="N268" s="2"/>
    </row>
    <row r="320" s="3" customFormat="1" x14ac:dyDescent="0.2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F3FED-EFAF-2F41-A09B-33667AF877D3}">
  <dimension ref="A1:N320"/>
  <sheetViews>
    <sheetView topLeftCell="A35" workbookViewId="0">
      <selection activeCell="C5" sqref="C5"/>
    </sheetView>
  </sheetViews>
  <sheetFormatPr baseColWidth="10" defaultRowHeight="16" x14ac:dyDescent="0.2"/>
  <sheetData>
    <row r="1" spans="1:13" x14ac:dyDescent="0.2">
      <c r="B1" t="s">
        <v>0</v>
      </c>
    </row>
    <row r="2" spans="1:13" x14ac:dyDescent="0.2">
      <c r="B2">
        <v>15</v>
      </c>
      <c r="L2" t="s">
        <v>23</v>
      </c>
      <c r="M2" t="s">
        <v>24</v>
      </c>
    </row>
    <row r="3" spans="1:13" x14ac:dyDescent="0.2">
      <c r="H3" t="s">
        <v>1</v>
      </c>
      <c r="M3" t="s">
        <v>25</v>
      </c>
    </row>
    <row r="4" spans="1:13" x14ac:dyDescent="0.2">
      <c r="B4" t="s">
        <v>11</v>
      </c>
      <c r="H4">
        <f>900/1801</f>
        <v>0.4997223764575236</v>
      </c>
      <c r="I4" t="s">
        <v>2</v>
      </c>
      <c r="M4" t="s">
        <v>29</v>
      </c>
    </row>
    <row r="5" spans="1:13" x14ac:dyDescent="0.2">
      <c r="B5">
        <v>0</v>
      </c>
      <c r="M5" t="s">
        <v>26</v>
      </c>
    </row>
    <row r="6" spans="1:13" x14ac:dyDescent="0.2">
      <c r="B6" t="s">
        <v>13</v>
      </c>
    </row>
    <row r="9" spans="1:13" x14ac:dyDescent="0.2">
      <c r="A9" t="s">
        <v>12</v>
      </c>
      <c r="B9" t="s">
        <v>3</v>
      </c>
      <c r="C9" t="s">
        <v>4</v>
      </c>
      <c r="D9" t="s">
        <v>5</v>
      </c>
      <c r="E9" t="s">
        <v>6</v>
      </c>
      <c r="F9" t="s">
        <v>7</v>
      </c>
      <c r="G9" t="s">
        <v>8</v>
      </c>
      <c r="H9" t="s">
        <v>9</v>
      </c>
      <c r="I9" t="s">
        <v>10</v>
      </c>
      <c r="J9" t="s">
        <v>16</v>
      </c>
      <c r="L9" t="s">
        <v>17</v>
      </c>
    </row>
    <row r="10" spans="1:13" x14ac:dyDescent="0.2">
      <c r="A10">
        <v>1</v>
      </c>
      <c r="B10" t="s">
        <v>27</v>
      </c>
    </row>
    <row r="12" spans="1:13" x14ac:dyDescent="0.2">
      <c r="A12" t="s">
        <v>12</v>
      </c>
      <c r="B12" t="s">
        <v>3</v>
      </c>
      <c r="C12" t="s">
        <v>4</v>
      </c>
      <c r="D12" t="s">
        <v>5</v>
      </c>
      <c r="E12" t="s">
        <v>6</v>
      </c>
      <c r="F12" t="s">
        <v>7</v>
      </c>
      <c r="G12" t="s">
        <v>8</v>
      </c>
      <c r="H12" t="s">
        <v>9</v>
      </c>
      <c r="I12" t="s">
        <v>10</v>
      </c>
      <c r="J12" t="s">
        <v>16</v>
      </c>
      <c r="L12" t="s">
        <v>17</v>
      </c>
    </row>
    <row r="13" spans="1:13" x14ac:dyDescent="0.2">
      <c r="A13">
        <v>2</v>
      </c>
      <c r="B13" t="s">
        <v>27</v>
      </c>
    </row>
    <row r="15" spans="1:13" x14ac:dyDescent="0.2">
      <c r="A15" t="s">
        <v>12</v>
      </c>
      <c r="B15" t="s">
        <v>3</v>
      </c>
      <c r="C15" t="s">
        <v>4</v>
      </c>
      <c r="D15" t="s">
        <v>5</v>
      </c>
      <c r="E15" t="s">
        <v>6</v>
      </c>
      <c r="F15" t="s">
        <v>7</v>
      </c>
      <c r="G15" t="s">
        <v>8</v>
      </c>
      <c r="H15" t="s">
        <v>9</v>
      </c>
      <c r="I15" t="s">
        <v>10</v>
      </c>
      <c r="J15" t="s">
        <v>16</v>
      </c>
      <c r="L15" t="s">
        <v>17</v>
      </c>
    </row>
    <row r="16" spans="1:13" x14ac:dyDescent="0.2">
      <c r="A16">
        <v>3</v>
      </c>
      <c r="B16" t="s">
        <v>27</v>
      </c>
    </row>
    <row r="18" spans="1:12" x14ac:dyDescent="0.2">
      <c r="A18" t="s">
        <v>12</v>
      </c>
      <c r="B18" t="s">
        <v>3</v>
      </c>
      <c r="C18" t="s">
        <v>4</v>
      </c>
      <c r="D18" t="s">
        <v>5</v>
      </c>
      <c r="E18" t="s">
        <v>6</v>
      </c>
      <c r="F18" t="s">
        <v>7</v>
      </c>
      <c r="G18" t="s">
        <v>8</v>
      </c>
      <c r="H18" t="s">
        <v>9</v>
      </c>
      <c r="I18" t="s">
        <v>10</v>
      </c>
      <c r="J18" t="s">
        <v>16</v>
      </c>
      <c r="L18" t="s">
        <v>17</v>
      </c>
    </row>
    <row r="19" spans="1:12" x14ac:dyDescent="0.2">
      <c r="A19">
        <v>4</v>
      </c>
      <c r="B19" t="s">
        <v>27</v>
      </c>
    </row>
    <row r="21" spans="1:12" x14ac:dyDescent="0.2">
      <c r="A21" t="s">
        <v>12</v>
      </c>
      <c r="B21" t="s">
        <v>3</v>
      </c>
      <c r="C21" t="s">
        <v>4</v>
      </c>
      <c r="D21" t="s">
        <v>5</v>
      </c>
      <c r="E21" t="s">
        <v>6</v>
      </c>
      <c r="F21" t="s">
        <v>7</v>
      </c>
      <c r="G21" t="s">
        <v>8</v>
      </c>
      <c r="H21" t="s">
        <v>9</v>
      </c>
      <c r="I21" t="s">
        <v>10</v>
      </c>
      <c r="J21" t="s">
        <v>16</v>
      </c>
    </row>
    <row r="22" spans="1:12" x14ac:dyDescent="0.2">
      <c r="A22">
        <v>5</v>
      </c>
      <c r="B22" t="s">
        <v>27</v>
      </c>
    </row>
    <row r="24" spans="1:12" x14ac:dyDescent="0.2">
      <c r="A24" t="s">
        <v>12</v>
      </c>
      <c r="B24" t="s">
        <v>3</v>
      </c>
      <c r="C24" t="s">
        <v>4</v>
      </c>
      <c r="D24" t="s">
        <v>5</v>
      </c>
      <c r="E24" t="s">
        <v>6</v>
      </c>
      <c r="F24" t="s">
        <v>7</v>
      </c>
      <c r="G24" t="s">
        <v>8</v>
      </c>
      <c r="H24" t="s">
        <v>9</v>
      </c>
      <c r="I24" t="s">
        <v>10</v>
      </c>
      <c r="J24" t="s">
        <v>16</v>
      </c>
    </row>
    <row r="25" spans="1:12" x14ac:dyDescent="0.2">
      <c r="A25">
        <v>6</v>
      </c>
      <c r="B25" t="s">
        <v>27</v>
      </c>
    </row>
    <row r="28" spans="1:12" x14ac:dyDescent="0.2">
      <c r="A28" t="s">
        <v>12</v>
      </c>
      <c r="B28" t="s">
        <v>3</v>
      </c>
      <c r="C28" t="s">
        <v>4</v>
      </c>
      <c r="D28" t="s">
        <v>5</v>
      </c>
      <c r="E28" t="s">
        <v>6</v>
      </c>
      <c r="F28" t="s">
        <v>7</v>
      </c>
      <c r="G28" t="s">
        <v>8</v>
      </c>
      <c r="H28" t="s">
        <v>9</v>
      </c>
      <c r="I28" t="s">
        <v>10</v>
      </c>
      <c r="J28" t="s">
        <v>16</v>
      </c>
    </row>
    <row r="29" spans="1:12" x14ac:dyDescent="0.2">
      <c r="A29">
        <v>7</v>
      </c>
      <c r="B29" t="s">
        <v>27</v>
      </c>
    </row>
    <row r="31" spans="1:12" x14ac:dyDescent="0.2">
      <c r="A31" t="s">
        <v>12</v>
      </c>
      <c r="B31" t="s">
        <v>3</v>
      </c>
      <c r="C31" t="s">
        <v>4</v>
      </c>
      <c r="D31" t="s">
        <v>5</v>
      </c>
      <c r="E31" t="s">
        <v>6</v>
      </c>
      <c r="F31" t="s">
        <v>7</v>
      </c>
      <c r="G31" t="s">
        <v>8</v>
      </c>
      <c r="H31" t="s">
        <v>9</v>
      </c>
      <c r="I31" t="s">
        <v>10</v>
      </c>
      <c r="J31" t="s">
        <v>16</v>
      </c>
    </row>
    <row r="32" spans="1:12" x14ac:dyDescent="0.2">
      <c r="A32">
        <v>8</v>
      </c>
      <c r="B32" t="s">
        <v>27</v>
      </c>
    </row>
    <row r="34" spans="1:10" x14ac:dyDescent="0.2">
      <c r="A34" t="s">
        <v>12</v>
      </c>
      <c r="B34" t="s">
        <v>3</v>
      </c>
      <c r="C34" t="s">
        <v>4</v>
      </c>
      <c r="D34" t="s">
        <v>5</v>
      </c>
      <c r="E34" t="s">
        <v>6</v>
      </c>
      <c r="F34" t="s">
        <v>7</v>
      </c>
      <c r="G34" t="s">
        <v>8</v>
      </c>
      <c r="H34" t="s">
        <v>9</v>
      </c>
      <c r="I34" t="s">
        <v>10</v>
      </c>
      <c r="J34" t="s">
        <v>16</v>
      </c>
    </row>
    <row r="35" spans="1:10" x14ac:dyDescent="0.2">
      <c r="A35">
        <v>9</v>
      </c>
      <c r="B35" t="s">
        <v>27</v>
      </c>
    </row>
    <row r="37" spans="1:10" x14ac:dyDescent="0.2">
      <c r="A37" t="s">
        <v>12</v>
      </c>
      <c r="B37" t="s">
        <v>3</v>
      </c>
      <c r="C37" t="s">
        <v>4</v>
      </c>
      <c r="D37" t="s">
        <v>5</v>
      </c>
      <c r="E37" t="s">
        <v>6</v>
      </c>
      <c r="F37" t="s">
        <v>7</v>
      </c>
      <c r="G37" t="s">
        <v>8</v>
      </c>
      <c r="H37" t="s">
        <v>9</v>
      </c>
      <c r="I37" t="s">
        <v>10</v>
      </c>
      <c r="J37" t="s">
        <v>16</v>
      </c>
    </row>
    <row r="38" spans="1:10" x14ac:dyDescent="0.2">
      <c r="A38">
        <v>10</v>
      </c>
      <c r="B38" t="s">
        <v>27</v>
      </c>
    </row>
    <row r="40" spans="1:10" x14ac:dyDescent="0.2">
      <c r="A40" t="s">
        <v>12</v>
      </c>
      <c r="B40" t="s">
        <v>3</v>
      </c>
      <c r="C40" t="s">
        <v>4</v>
      </c>
      <c r="D40" t="s">
        <v>5</v>
      </c>
      <c r="E40" t="s">
        <v>6</v>
      </c>
      <c r="F40" t="s">
        <v>7</v>
      </c>
      <c r="G40" t="s">
        <v>8</v>
      </c>
      <c r="H40" t="s">
        <v>9</v>
      </c>
      <c r="I40" t="s">
        <v>10</v>
      </c>
      <c r="J40" t="s">
        <v>16</v>
      </c>
    </row>
    <row r="41" spans="1:10" x14ac:dyDescent="0.2">
      <c r="A41">
        <v>11</v>
      </c>
      <c r="B41" t="s">
        <v>27</v>
      </c>
    </row>
    <row r="43" spans="1:10" x14ac:dyDescent="0.2">
      <c r="A43" t="s">
        <v>12</v>
      </c>
      <c r="B43" t="s">
        <v>3</v>
      </c>
      <c r="C43" t="s">
        <v>4</v>
      </c>
      <c r="D43" t="s">
        <v>5</v>
      </c>
      <c r="E43" t="s">
        <v>6</v>
      </c>
      <c r="F43" t="s">
        <v>7</v>
      </c>
      <c r="G43" t="s">
        <v>8</v>
      </c>
      <c r="H43" t="s">
        <v>9</v>
      </c>
      <c r="I43" t="s">
        <v>10</v>
      </c>
      <c r="J43" t="s">
        <v>16</v>
      </c>
    </row>
    <row r="44" spans="1:10" x14ac:dyDescent="0.2">
      <c r="A44">
        <v>12</v>
      </c>
      <c r="B44" t="s">
        <v>27</v>
      </c>
    </row>
    <row r="46" spans="1:10" x14ac:dyDescent="0.2">
      <c r="A46" t="s">
        <v>12</v>
      </c>
      <c r="B46" t="s">
        <v>3</v>
      </c>
      <c r="C46" t="s">
        <v>4</v>
      </c>
      <c r="D46" t="s">
        <v>5</v>
      </c>
      <c r="E46" t="s">
        <v>6</v>
      </c>
      <c r="F46" t="s">
        <v>7</v>
      </c>
      <c r="G46" t="s">
        <v>8</v>
      </c>
      <c r="H46" t="s">
        <v>9</v>
      </c>
      <c r="I46" t="s">
        <v>10</v>
      </c>
      <c r="J46" t="s">
        <v>16</v>
      </c>
    </row>
    <row r="47" spans="1:10" x14ac:dyDescent="0.2">
      <c r="A47">
        <v>13</v>
      </c>
      <c r="B47" t="s">
        <v>27</v>
      </c>
    </row>
    <row r="49" spans="1:14" x14ac:dyDescent="0.2">
      <c r="A49" t="s">
        <v>12</v>
      </c>
      <c r="B49" t="s">
        <v>3</v>
      </c>
      <c r="C49" t="s">
        <v>4</v>
      </c>
      <c r="D49" t="s">
        <v>5</v>
      </c>
      <c r="E49" t="s">
        <v>6</v>
      </c>
      <c r="F49" t="s">
        <v>7</v>
      </c>
      <c r="G49" t="s">
        <v>8</v>
      </c>
      <c r="H49" t="s">
        <v>9</v>
      </c>
      <c r="I49" t="s">
        <v>10</v>
      </c>
      <c r="J49" t="s">
        <v>16</v>
      </c>
    </row>
    <row r="50" spans="1:14" x14ac:dyDescent="0.2">
      <c r="A50">
        <v>14</v>
      </c>
      <c r="B50" t="s">
        <v>27</v>
      </c>
    </row>
    <row r="52" spans="1:14" x14ac:dyDescent="0.2">
      <c r="A52" t="s">
        <v>12</v>
      </c>
      <c r="B52" t="s">
        <v>3</v>
      </c>
      <c r="C52" t="s">
        <v>4</v>
      </c>
      <c r="D52" t="s">
        <v>5</v>
      </c>
      <c r="E52" t="s">
        <v>6</v>
      </c>
      <c r="F52" t="s">
        <v>7</v>
      </c>
      <c r="G52" t="s">
        <v>8</v>
      </c>
      <c r="H52" t="s">
        <v>9</v>
      </c>
      <c r="I52" t="s">
        <v>10</v>
      </c>
      <c r="J52" t="s">
        <v>16</v>
      </c>
    </row>
    <row r="53" spans="1:14" x14ac:dyDescent="0.2">
      <c r="A53">
        <v>15</v>
      </c>
      <c r="B53" t="s">
        <v>27</v>
      </c>
    </row>
    <row r="64" spans="1:14" x14ac:dyDescent="0.2">
      <c r="N64" s="1"/>
    </row>
    <row r="65" spans="14:14" x14ac:dyDescent="0.2">
      <c r="N65" s="1"/>
    </row>
    <row r="117" spans="7:7" x14ac:dyDescent="0.2">
      <c r="G117" s="2"/>
    </row>
    <row r="118" spans="7:7" x14ac:dyDescent="0.2">
      <c r="G118" s="2"/>
    </row>
    <row r="119" spans="7:7" x14ac:dyDescent="0.2">
      <c r="G119" s="2"/>
    </row>
    <row r="120" spans="7:7" x14ac:dyDescent="0.2">
      <c r="G120" s="2"/>
    </row>
    <row r="121" spans="7:7" x14ac:dyDescent="0.2">
      <c r="G121" s="2"/>
    </row>
    <row r="122" spans="7:7" x14ac:dyDescent="0.2">
      <c r="G122" s="2"/>
    </row>
    <row r="123" spans="7:7" x14ac:dyDescent="0.2">
      <c r="G123" s="2"/>
    </row>
    <row r="124" spans="7:7" x14ac:dyDescent="0.2">
      <c r="G124" s="2"/>
    </row>
    <row r="265" spans="3:14" s="3" customFormat="1" x14ac:dyDescent="0.2"/>
    <row r="266" spans="3:14" s="2" customFormat="1" x14ac:dyDescent="0.2"/>
    <row r="267" spans="3:14" x14ac:dyDescent="0.2">
      <c r="C267" s="2"/>
      <c r="D267" s="2"/>
      <c r="E267" s="2"/>
      <c r="G267" s="2"/>
      <c r="J267" s="2"/>
      <c r="N267" s="2"/>
    </row>
    <row r="268" spans="3:14" x14ac:dyDescent="0.2">
      <c r="C268" s="2"/>
      <c r="D268" s="2"/>
      <c r="E268" s="2"/>
      <c r="G268" s="2"/>
      <c r="J268" s="2"/>
      <c r="N268" s="2"/>
    </row>
    <row r="320" s="3" customFormat="1" x14ac:dyDescent="0.2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6155CC-2E75-E140-B425-C124C0F875A1}">
  <dimension ref="A1:N319"/>
  <sheetViews>
    <sheetView topLeftCell="A60" workbookViewId="0">
      <selection activeCell="L64" sqref="L64"/>
    </sheetView>
  </sheetViews>
  <sheetFormatPr baseColWidth="10" defaultRowHeight="16" x14ac:dyDescent="0.2"/>
  <sheetData>
    <row r="1" spans="1:13" x14ac:dyDescent="0.2">
      <c r="B1" t="s">
        <v>0</v>
      </c>
    </row>
    <row r="2" spans="1:13" x14ac:dyDescent="0.2">
      <c r="B2">
        <v>24</v>
      </c>
      <c r="L2" t="s">
        <v>23</v>
      </c>
      <c r="M2" t="s">
        <v>24</v>
      </c>
    </row>
    <row r="3" spans="1:13" x14ac:dyDescent="0.2">
      <c r="H3" t="s">
        <v>1</v>
      </c>
      <c r="M3" t="s">
        <v>25</v>
      </c>
    </row>
    <row r="4" spans="1:13" x14ac:dyDescent="0.2">
      <c r="B4" t="s">
        <v>11</v>
      </c>
      <c r="H4">
        <f>900/1801</f>
        <v>0.4997223764575236</v>
      </c>
      <c r="I4" t="s">
        <v>2</v>
      </c>
      <c r="M4" t="s">
        <v>29</v>
      </c>
    </row>
    <row r="5" spans="1:13" x14ac:dyDescent="0.2">
      <c r="B5">
        <v>6</v>
      </c>
      <c r="M5" t="s">
        <v>26</v>
      </c>
    </row>
    <row r="6" spans="1:13" x14ac:dyDescent="0.2">
      <c r="B6" t="s">
        <v>13</v>
      </c>
    </row>
    <row r="9" spans="1:13" x14ac:dyDescent="0.2">
      <c r="A9" t="s">
        <v>12</v>
      </c>
      <c r="B9" t="s">
        <v>3</v>
      </c>
      <c r="C9" t="s">
        <v>4</v>
      </c>
      <c r="D9" t="s">
        <v>5</v>
      </c>
      <c r="E9" t="s">
        <v>6</v>
      </c>
      <c r="F9" t="s">
        <v>7</v>
      </c>
      <c r="G9" t="s">
        <v>8</v>
      </c>
      <c r="H9" t="s">
        <v>9</v>
      </c>
      <c r="I9" t="s">
        <v>10</v>
      </c>
      <c r="J9" t="s">
        <v>16</v>
      </c>
      <c r="L9" t="s">
        <v>17</v>
      </c>
    </row>
    <row r="10" spans="1:13" x14ac:dyDescent="0.2">
      <c r="A10">
        <v>1</v>
      </c>
      <c r="B10" t="s">
        <v>27</v>
      </c>
    </row>
    <row r="12" spans="1:13" x14ac:dyDescent="0.2">
      <c r="A12" t="s">
        <v>12</v>
      </c>
      <c r="B12" t="s">
        <v>3</v>
      </c>
      <c r="C12" t="s">
        <v>4</v>
      </c>
      <c r="D12" t="s">
        <v>5</v>
      </c>
      <c r="E12" t="s">
        <v>6</v>
      </c>
      <c r="F12" t="s">
        <v>7</v>
      </c>
      <c r="G12" t="s">
        <v>8</v>
      </c>
      <c r="H12" t="s">
        <v>9</v>
      </c>
      <c r="I12" t="s">
        <v>10</v>
      </c>
      <c r="J12" t="s">
        <v>16</v>
      </c>
      <c r="L12" t="s">
        <v>17</v>
      </c>
    </row>
    <row r="13" spans="1:13" x14ac:dyDescent="0.2">
      <c r="A13">
        <v>2</v>
      </c>
      <c r="B13" t="s">
        <v>27</v>
      </c>
    </row>
    <row r="15" spans="1:13" x14ac:dyDescent="0.2">
      <c r="A15" t="s">
        <v>12</v>
      </c>
      <c r="B15" t="s">
        <v>3</v>
      </c>
      <c r="C15" t="s">
        <v>4</v>
      </c>
      <c r="D15" t="s">
        <v>5</v>
      </c>
      <c r="E15" t="s">
        <v>6</v>
      </c>
      <c r="F15" t="s">
        <v>7</v>
      </c>
      <c r="G15" t="s">
        <v>8</v>
      </c>
      <c r="H15" t="s">
        <v>9</v>
      </c>
      <c r="I15" t="s">
        <v>10</v>
      </c>
      <c r="J15" t="s">
        <v>16</v>
      </c>
      <c r="L15" t="s">
        <v>17</v>
      </c>
    </row>
    <row r="16" spans="1:13" x14ac:dyDescent="0.2">
      <c r="A16">
        <v>3</v>
      </c>
      <c r="B16" t="s">
        <v>27</v>
      </c>
    </row>
    <row r="18" spans="1:12" x14ac:dyDescent="0.2">
      <c r="A18" t="s">
        <v>12</v>
      </c>
      <c r="B18" t="s">
        <v>3</v>
      </c>
      <c r="C18" t="s">
        <v>4</v>
      </c>
      <c r="D18" t="s">
        <v>5</v>
      </c>
      <c r="E18" t="s">
        <v>6</v>
      </c>
      <c r="F18" t="s">
        <v>7</v>
      </c>
      <c r="G18" t="s">
        <v>8</v>
      </c>
      <c r="H18" t="s">
        <v>9</v>
      </c>
      <c r="I18" t="s">
        <v>10</v>
      </c>
      <c r="J18" t="s">
        <v>16</v>
      </c>
      <c r="L18" t="s">
        <v>17</v>
      </c>
    </row>
    <row r="19" spans="1:12" x14ac:dyDescent="0.2">
      <c r="A19">
        <v>4</v>
      </c>
      <c r="B19" t="s">
        <v>27</v>
      </c>
    </row>
    <row r="21" spans="1:12" x14ac:dyDescent="0.2">
      <c r="A21" t="s">
        <v>12</v>
      </c>
      <c r="B21" t="s">
        <v>3</v>
      </c>
      <c r="C21" t="s">
        <v>4</v>
      </c>
      <c r="D21" t="s">
        <v>5</v>
      </c>
      <c r="E21" t="s">
        <v>6</v>
      </c>
      <c r="F21" t="s">
        <v>7</v>
      </c>
      <c r="G21" t="s">
        <v>8</v>
      </c>
      <c r="H21" t="s">
        <v>9</v>
      </c>
      <c r="I21" t="s">
        <v>10</v>
      </c>
      <c r="J21" t="s">
        <v>16</v>
      </c>
    </row>
    <row r="22" spans="1:12" x14ac:dyDescent="0.2">
      <c r="A22">
        <v>5</v>
      </c>
      <c r="B22" t="s">
        <v>27</v>
      </c>
    </row>
    <row r="24" spans="1:12" x14ac:dyDescent="0.2">
      <c r="A24" t="s">
        <v>12</v>
      </c>
      <c r="B24" t="s">
        <v>3</v>
      </c>
      <c r="C24" t="s">
        <v>4</v>
      </c>
      <c r="D24" t="s">
        <v>5</v>
      </c>
      <c r="E24" t="s">
        <v>6</v>
      </c>
      <c r="F24" t="s">
        <v>7</v>
      </c>
      <c r="G24" t="s">
        <v>8</v>
      </c>
      <c r="H24" t="s">
        <v>9</v>
      </c>
      <c r="I24" t="s">
        <v>10</v>
      </c>
      <c r="J24" t="s">
        <v>16</v>
      </c>
    </row>
    <row r="25" spans="1:12" x14ac:dyDescent="0.2">
      <c r="A25">
        <v>6</v>
      </c>
      <c r="B25" t="s">
        <v>27</v>
      </c>
    </row>
    <row r="27" spans="1:12" x14ac:dyDescent="0.2">
      <c r="A27" t="s">
        <v>12</v>
      </c>
      <c r="B27" t="s">
        <v>3</v>
      </c>
      <c r="C27" t="s">
        <v>4</v>
      </c>
      <c r="D27" t="s">
        <v>5</v>
      </c>
      <c r="E27" t="s">
        <v>6</v>
      </c>
      <c r="F27" t="s">
        <v>7</v>
      </c>
      <c r="G27" t="s">
        <v>8</v>
      </c>
      <c r="H27" t="s">
        <v>9</v>
      </c>
      <c r="I27" t="s">
        <v>10</v>
      </c>
      <c r="J27" t="s">
        <v>16</v>
      </c>
    </row>
    <row r="28" spans="1:12" x14ac:dyDescent="0.2">
      <c r="A28">
        <v>7</v>
      </c>
      <c r="B28">
        <v>1</v>
      </c>
      <c r="C28">
        <v>37.92</v>
      </c>
      <c r="D28">
        <v>26.72</v>
      </c>
      <c r="E28">
        <v>1458</v>
      </c>
      <c r="G28">
        <v>1464</v>
      </c>
      <c r="J28" t="s">
        <v>19</v>
      </c>
    </row>
    <row r="30" spans="1:12" x14ac:dyDescent="0.2">
      <c r="A30" t="s">
        <v>12</v>
      </c>
      <c r="B30" t="s">
        <v>3</v>
      </c>
      <c r="C30" t="s">
        <v>4</v>
      </c>
      <c r="D30" t="s">
        <v>5</v>
      </c>
      <c r="E30" t="s">
        <v>6</v>
      </c>
      <c r="F30" t="s">
        <v>7</v>
      </c>
      <c r="G30" t="s">
        <v>8</v>
      </c>
      <c r="H30" t="s">
        <v>9</v>
      </c>
      <c r="I30" t="s">
        <v>10</v>
      </c>
      <c r="J30" t="s">
        <v>16</v>
      </c>
    </row>
    <row r="31" spans="1:12" x14ac:dyDescent="0.2">
      <c r="A31">
        <v>8</v>
      </c>
      <c r="B31">
        <v>1</v>
      </c>
      <c r="C31">
        <v>47.84</v>
      </c>
      <c r="D31">
        <v>26.08</v>
      </c>
      <c r="E31">
        <v>37</v>
      </c>
      <c r="G31">
        <v>445</v>
      </c>
      <c r="J31" t="s">
        <v>35</v>
      </c>
    </row>
    <row r="33" spans="1:10" x14ac:dyDescent="0.2">
      <c r="A33" t="s">
        <v>12</v>
      </c>
      <c r="B33" t="s">
        <v>3</v>
      </c>
      <c r="C33" t="s">
        <v>4</v>
      </c>
      <c r="D33" t="s">
        <v>5</v>
      </c>
      <c r="E33" t="s">
        <v>6</v>
      </c>
      <c r="F33" t="s">
        <v>7</v>
      </c>
      <c r="G33" t="s">
        <v>8</v>
      </c>
      <c r="H33" t="s">
        <v>9</v>
      </c>
      <c r="I33" t="s">
        <v>10</v>
      </c>
      <c r="J33" t="s">
        <v>16</v>
      </c>
    </row>
    <row r="34" spans="1:10" x14ac:dyDescent="0.2">
      <c r="A34">
        <v>9</v>
      </c>
      <c r="B34">
        <v>1</v>
      </c>
      <c r="C34">
        <v>60</v>
      </c>
      <c r="D34">
        <v>20.8</v>
      </c>
      <c r="E34">
        <v>249</v>
      </c>
      <c r="G34">
        <v>447</v>
      </c>
    </row>
    <row r="36" spans="1:10" x14ac:dyDescent="0.2">
      <c r="A36" t="s">
        <v>12</v>
      </c>
      <c r="B36" t="s">
        <v>3</v>
      </c>
      <c r="C36" t="s">
        <v>4</v>
      </c>
      <c r="D36" t="s">
        <v>5</v>
      </c>
      <c r="E36" t="s">
        <v>6</v>
      </c>
      <c r="F36" t="s">
        <v>7</v>
      </c>
      <c r="G36" t="s">
        <v>8</v>
      </c>
      <c r="H36" t="s">
        <v>9</v>
      </c>
      <c r="I36" t="s">
        <v>10</v>
      </c>
      <c r="J36" t="s">
        <v>16</v>
      </c>
    </row>
    <row r="37" spans="1:10" x14ac:dyDescent="0.2">
      <c r="A37">
        <v>10</v>
      </c>
      <c r="B37" t="s">
        <v>27</v>
      </c>
    </row>
    <row r="39" spans="1:10" x14ac:dyDescent="0.2">
      <c r="A39" t="s">
        <v>12</v>
      </c>
      <c r="B39" t="s">
        <v>3</v>
      </c>
      <c r="C39" t="s">
        <v>4</v>
      </c>
      <c r="D39" t="s">
        <v>5</v>
      </c>
      <c r="E39" t="s">
        <v>6</v>
      </c>
      <c r="F39" t="s">
        <v>7</v>
      </c>
      <c r="G39" t="s">
        <v>8</v>
      </c>
      <c r="H39" t="s">
        <v>9</v>
      </c>
      <c r="I39" t="s">
        <v>10</v>
      </c>
      <c r="J39" t="s">
        <v>16</v>
      </c>
    </row>
    <row r="40" spans="1:10" x14ac:dyDescent="0.2">
      <c r="A40">
        <v>11</v>
      </c>
      <c r="B40" t="s">
        <v>36</v>
      </c>
    </row>
    <row r="42" spans="1:10" x14ac:dyDescent="0.2">
      <c r="A42" t="s">
        <v>12</v>
      </c>
      <c r="B42" t="s">
        <v>3</v>
      </c>
      <c r="C42" t="s">
        <v>4</v>
      </c>
      <c r="D42" t="s">
        <v>5</v>
      </c>
      <c r="E42" t="s">
        <v>6</v>
      </c>
      <c r="F42" t="s">
        <v>7</v>
      </c>
      <c r="G42" t="s">
        <v>8</v>
      </c>
      <c r="H42" t="s">
        <v>9</v>
      </c>
      <c r="I42" t="s">
        <v>10</v>
      </c>
      <c r="J42" t="s">
        <v>16</v>
      </c>
    </row>
    <row r="43" spans="1:10" x14ac:dyDescent="0.2">
      <c r="A43">
        <v>12</v>
      </c>
      <c r="B43" t="s">
        <v>27</v>
      </c>
    </row>
    <row r="45" spans="1:10" x14ac:dyDescent="0.2">
      <c r="A45" t="s">
        <v>12</v>
      </c>
      <c r="B45" t="s">
        <v>3</v>
      </c>
      <c r="C45" t="s">
        <v>4</v>
      </c>
      <c r="D45" t="s">
        <v>5</v>
      </c>
      <c r="E45" t="s">
        <v>6</v>
      </c>
      <c r="F45" t="s">
        <v>7</v>
      </c>
      <c r="G45" t="s">
        <v>8</v>
      </c>
      <c r="H45" t="s">
        <v>9</v>
      </c>
      <c r="I45" t="s">
        <v>10</v>
      </c>
      <c r="J45" t="s">
        <v>16</v>
      </c>
    </row>
    <row r="46" spans="1:10" x14ac:dyDescent="0.2">
      <c r="A46">
        <v>13</v>
      </c>
      <c r="B46" t="s">
        <v>27</v>
      </c>
    </row>
    <row r="48" spans="1:10" x14ac:dyDescent="0.2">
      <c r="A48" t="s">
        <v>12</v>
      </c>
      <c r="B48" t="s">
        <v>3</v>
      </c>
      <c r="C48" t="s">
        <v>4</v>
      </c>
      <c r="D48" t="s">
        <v>5</v>
      </c>
      <c r="E48" t="s">
        <v>6</v>
      </c>
      <c r="F48" t="s">
        <v>7</v>
      </c>
      <c r="G48" t="s">
        <v>8</v>
      </c>
      <c r="H48" t="s">
        <v>9</v>
      </c>
      <c r="I48" t="s">
        <v>10</v>
      </c>
      <c r="J48" t="s">
        <v>16</v>
      </c>
    </row>
    <row r="49" spans="1:14" x14ac:dyDescent="0.2">
      <c r="A49">
        <v>14</v>
      </c>
      <c r="B49">
        <v>1</v>
      </c>
      <c r="C49">
        <v>12.96</v>
      </c>
      <c r="D49">
        <v>42.08</v>
      </c>
      <c r="E49">
        <v>1779</v>
      </c>
      <c r="G49">
        <v>1801</v>
      </c>
    </row>
    <row r="51" spans="1:14" x14ac:dyDescent="0.2">
      <c r="A51" t="s">
        <v>12</v>
      </c>
      <c r="B51" t="s">
        <v>3</v>
      </c>
      <c r="C51" t="s">
        <v>4</v>
      </c>
      <c r="D51" t="s">
        <v>5</v>
      </c>
      <c r="E51" t="s">
        <v>6</v>
      </c>
      <c r="F51" t="s">
        <v>7</v>
      </c>
      <c r="G51" t="s">
        <v>8</v>
      </c>
      <c r="H51" t="s">
        <v>9</v>
      </c>
      <c r="I51" t="s">
        <v>10</v>
      </c>
      <c r="J51" t="s">
        <v>16</v>
      </c>
    </row>
    <row r="52" spans="1:14" x14ac:dyDescent="0.2">
      <c r="A52">
        <v>15</v>
      </c>
      <c r="B52" t="s">
        <v>27</v>
      </c>
    </row>
    <row r="54" spans="1:14" x14ac:dyDescent="0.2">
      <c r="A54" t="s">
        <v>12</v>
      </c>
      <c r="B54" t="s">
        <v>3</v>
      </c>
      <c r="C54" t="s">
        <v>4</v>
      </c>
      <c r="D54" t="s">
        <v>5</v>
      </c>
      <c r="E54" t="s">
        <v>6</v>
      </c>
      <c r="F54" t="s">
        <v>7</v>
      </c>
      <c r="G54" t="s">
        <v>8</v>
      </c>
      <c r="H54" t="s">
        <v>9</v>
      </c>
      <c r="I54" t="s">
        <v>10</v>
      </c>
      <c r="J54" t="s">
        <v>16</v>
      </c>
    </row>
    <row r="55" spans="1:14" x14ac:dyDescent="0.2">
      <c r="A55">
        <v>16</v>
      </c>
      <c r="B55" t="s">
        <v>37</v>
      </c>
    </row>
    <row r="57" spans="1:14" x14ac:dyDescent="0.2">
      <c r="A57" t="s">
        <v>12</v>
      </c>
      <c r="B57" t="s">
        <v>3</v>
      </c>
      <c r="C57" t="s">
        <v>4</v>
      </c>
      <c r="D57" t="s">
        <v>5</v>
      </c>
      <c r="E57" t="s">
        <v>6</v>
      </c>
      <c r="F57" t="s">
        <v>7</v>
      </c>
      <c r="G57" t="s">
        <v>8</v>
      </c>
      <c r="H57" t="s">
        <v>9</v>
      </c>
      <c r="I57" t="s">
        <v>10</v>
      </c>
      <c r="J57" t="s">
        <v>16</v>
      </c>
    </row>
    <row r="58" spans="1:14" x14ac:dyDescent="0.2">
      <c r="A58">
        <v>17</v>
      </c>
      <c r="B58" t="s">
        <v>27</v>
      </c>
    </row>
    <row r="60" spans="1:14" x14ac:dyDescent="0.2">
      <c r="A60" t="s">
        <v>12</v>
      </c>
      <c r="B60" t="s">
        <v>3</v>
      </c>
      <c r="C60" t="s">
        <v>4</v>
      </c>
      <c r="D60" t="s">
        <v>5</v>
      </c>
      <c r="E60" t="s">
        <v>6</v>
      </c>
      <c r="F60" t="s">
        <v>7</v>
      </c>
      <c r="G60" t="s">
        <v>8</v>
      </c>
      <c r="H60" t="s">
        <v>9</v>
      </c>
      <c r="I60" t="s">
        <v>10</v>
      </c>
      <c r="J60" t="s">
        <v>16</v>
      </c>
    </row>
    <row r="61" spans="1:14" x14ac:dyDescent="0.2">
      <c r="A61">
        <v>18</v>
      </c>
      <c r="B61">
        <v>1</v>
      </c>
      <c r="C61">
        <v>25.92</v>
      </c>
      <c r="D61">
        <v>58.4</v>
      </c>
      <c r="E61">
        <v>1681</v>
      </c>
      <c r="G61">
        <v>1801</v>
      </c>
    </row>
    <row r="63" spans="1:14" x14ac:dyDescent="0.2">
      <c r="A63" t="s">
        <v>12</v>
      </c>
      <c r="B63" t="s">
        <v>3</v>
      </c>
      <c r="C63" t="s">
        <v>4</v>
      </c>
      <c r="D63" t="s">
        <v>5</v>
      </c>
      <c r="E63" t="s">
        <v>6</v>
      </c>
      <c r="F63" t="s">
        <v>7</v>
      </c>
      <c r="G63" t="s">
        <v>8</v>
      </c>
      <c r="H63" t="s">
        <v>9</v>
      </c>
      <c r="I63" t="s">
        <v>10</v>
      </c>
      <c r="J63" t="s">
        <v>16</v>
      </c>
      <c r="N63" s="1"/>
    </row>
    <row r="64" spans="1:14" x14ac:dyDescent="0.2">
      <c r="A64">
        <v>19</v>
      </c>
      <c r="B64">
        <v>1</v>
      </c>
      <c r="C64">
        <v>4.6399999999999997</v>
      </c>
      <c r="D64">
        <v>64.48</v>
      </c>
      <c r="E64">
        <v>1436</v>
      </c>
      <c r="G64">
        <v>1501</v>
      </c>
      <c r="N64" s="1"/>
    </row>
    <row r="66" spans="1:10" x14ac:dyDescent="0.2">
      <c r="A66" t="s">
        <v>12</v>
      </c>
      <c r="B66" t="s">
        <v>3</v>
      </c>
      <c r="C66" t="s">
        <v>4</v>
      </c>
      <c r="D66" t="s">
        <v>5</v>
      </c>
      <c r="E66" t="s">
        <v>6</v>
      </c>
      <c r="F66" t="s">
        <v>7</v>
      </c>
      <c r="G66" t="s">
        <v>8</v>
      </c>
      <c r="H66" t="s">
        <v>9</v>
      </c>
      <c r="I66" t="s">
        <v>10</v>
      </c>
      <c r="J66" t="s">
        <v>16</v>
      </c>
    </row>
    <row r="67" spans="1:10" x14ac:dyDescent="0.2">
      <c r="A67">
        <v>20</v>
      </c>
      <c r="B67" t="s">
        <v>27</v>
      </c>
    </row>
    <row r="69" spans="1:10" x14ac:dyDescent="0.2">
      <c r="A69" t="s">
        <v>12</v>
      </c>
      <c r="B69" t="s">
        <v>3</v>
      </c>
      <c r="C69" t="s">
        <v>4</v>
      </c>
      <c r="D69" t="s">
        <v>5</v>
      </c>
      <c r="E69" t="s">
        <v>6</v>
      </c>
      <c r="F69" t="s">
        <v>7</v>
      </c>
      <c r="G69" t="s">
        <v>8</v>
      </c>
      <c r="H69" t="s">
        <v>9</v>
      </c>
      <c r="I69" t="s">
        <v>10</v>
      </c>
      <c r="J69" t="s">
        <v>16</v>
      </c>
    </row>
    <row r="70" spans="1:10" x14ac:dyDescent="0.2">
      <c r="A70">
        <v>21</v>
      </c>
      <c r="B70" t="s">
        <v>27</v>
      </c>
    </row>
    <row r="72" spans="1:10" x14ac:dyDescent="0.2">
      <c r="A72" t="s">
        <v>12</v>
      </c>
      <c r="B72" t="s">
        <v>3</v>
      </c>
      <c r="C72" t="s">
        <v>4</v>
      </c>
      <c r="D72" t="s">
        <v>5</v>
      </c>
      <c r="E72" t="s">
        <v>6</v>
      </c>
      <c r="F72" t="s">
        <v>7</v>
      </c>
      <c r="G72" t="s">
        <v>8</v>
      </c>
      <c r="H72" t="s">
        <v>9</v>
      </c>
      <c r="I72" t="s">
        <v>10</v>
      </c>
      <c r="J72" t="s">
        <v>16</v>
      </c>
    </row>
    <row r="73" spans="1:10" x14ac:dyDescent="0.2">
      <c r="A73">
        <v>22</v>
      </c>
      <c r="B73" t="s">
        <v>27</v>
      </c>
    </row>
    <row r="75" spans="1:10" x14ac:dyDescent="0.2">
      <c r="A75" t="s">
        <v>12</v>
      </c>
      <c r="B75" t="s">
        <v>3</v>
      </c>
      <c r="C75" t="s">
        <v>4</v>
      </c>
      <c r="D75" t="s">
        <v>5</v>
      </c>
      <c r="E75" t="s">
        <v>6</v>
      </c>
      <c r="F75" t="s">
        <v>7</v>
      </c>
      <c r="G75" t="s">
        <v>8</v>
      </c>
      <c r="H75" t="s">
        <v>9</v>
      </c>
      <c r="I75" t="s">
        <v>10</v>
      </c>
      <c r="J75" t="s">
        <v>16</v>
      </c>
    </row>
    <row r="76" spans="1:10" x14ac:dyDescent="0.2">
      <c r="A76">
        <v>23</v>
      </c>
      <c r="B76" t="s">
        <v>27</v>
      </c>
    </row>
    <row r="78" spans="1:10" x14ac:dyDescent="0.2">
      <c r="A78" t="s">
        <v>12</v>
      </c>
      <c r="B78" t="s">
        <v>3</v>
      </c>
      <c r="C78" t="s">
        <v>4</v>
      </c>
      <c r="D78" t="s">
        <v>5</v>
      </c>
      <c r="E78" t="s">
        <v>6</v>
      </c>
      <c r="F78" t="s">
        <v>7</v>
      </c>
      <c r="G78" t="s">
        <v>8</v>
      </c>
      <c r="H78" t="s">
        <v>9</v>
      </c>
      <c r="I78" t="s">
        <v>10</v>
      </c>
      <c r="J78" t="s">
        <v>16</v>
      </c>
    </row>
    <row r="79" spans="1:10" x14ac:dyDescent="0.2">
      <c r="A79">
        <v>24</v>
      </c>
      <c r="B79" t="s">
        <v>27</v>
      </c>
    </row>
    <row r="81" spans="1:10" x14ac:dyDescent="0.2">
      <c r="A81" t="s">
        <v>12</v>
      </c>
      <c r="B81" t="s">
        <v>3</v>
      </c>
      <c r="C81" t="s">
        <v>4</v>
      </c>
      <c r="D81" t="s">
        <v>5</v>
      </c>
      <c r="E81" t="s">
        <v>6</v>
      </c>
      <c r="F81" t="s">
        <v>7</v>
      </c>
      <c r="G81" t="s">
        <v>8</v>
      </c>
      <c r="H81" t="s">
        <v>9</v>
      </c>
      <c r="I81" t="s">
        <v>10</v>
      </c>
      <c r="J81" t="s">
        <v>16</v>
      </c>
    </row>
    <row r="82" spans="1:10" x14ac:dyDescent="0.2">
      <c r="A82">
        <v>25</v>
      </c>
      <c r="B82" t="s">
        <v>27</v>
      </c>
    </row>
    <row r="116" spans="7:7" x14ac:dyDescent="0.2">
      <c r="G116" s="2"/>
    </row>
    <row r="117" spans="7:7" x14ac:dyDescent="0.2">
      <c r="G117" s="2"/>
    </row>
    <row r="118" spans="7:7" x14ac:dyDescent="0.2">
      <c r="G118" s="2"/>
    </row>
    <row r="119" spans="7:7" x14ac:dyDescent="0.2">
      <c r="G119" s="2"/>
    </row>
    <row r="120" spans="7:7" x14ac:dyDescent="0.2">
      <c r="G120" s="2"/>
    </row>
    <row r="121" spans="7:7" x14ac:dyDescent="0.2">
      <c r="G121" s="2"/>
    </row>
    <row r="122" spans="7:7" x14ac:dyDescent="0.2">
      <c r="G122" s="2"/>
    </row>
    <row r="123" spans="7:7" x14ac:dyDescent="0.2">
      <c r="G123" s="2"/>
    </row>
    <row r="264" spans="3:14" s="3" customFormat="1" x14ac:dyDescent="0.2"/>
    <row r="265" spans="3:14" s="2" customFormat="1" x14ac:dyDescent="0.2"/>
    <row r="266" spans="3:14" x14ac:dyDescent="0.2">
      <c r="C266" s="2"/>
      <c r="D266" s="2"/>
      <c r="E266" s="2"/>
      <c r="G266" s="2"/>
      <c r="J266" s="2"/>
      <c r="N266" s="2"/>
    </row>
    <row r="267" spans="3:14" x14ac:dyDescent="0.2">
      <c r="C267" s="2"/>
      <c r="D267" s="2"/>
      <c r="E267" s="2"/>
      <c r="G267" s="2"/>
      <c r="J267" s="2"/>
      <c r="N267" s="2"/>
    </row>
    <row r="319" s="3" customFormat="1" x14ac:dyDescent="0.2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F73A1-FF1E-614F-A352-0D43F11C770B}">
  <dimension ref="A1:N320"/>
  <sheetViews>
    <sheetView topLeftCell="A73" workbookViewId="0">
      <selection activeCell="J59" sqref="J59"/>
    </sheetView>
  </sheetViews>
  <sheetFormatPr baseColWidth="10" defaultRowHeight="16" x14ac:dyDescent="0.2"/>
  <sheetData>
    <row r="1" spans="1:13" x14ac:dyDescent="0.2">
      <c r="B1" t="s">
        <v>0</v>
      </c>
    </row>
    <row r="2" spans="1:13" x14ac:dyDescent="0.2">
      <c r="B2">
        <v>27</v>
      </c>
      <c r="L2" t="s">
        <v>23</v>
      </c>
      <c r="M2" t="s">
        <v>24</v>
      </c>
    </row>
    <row r="3" spans="1:13" x14ac:dyDescent="0.2">
      <c r="H3" t="s">
        <v>1</v>
      </c>
      <c r="M3" t="s">
        <v>25</v>
      </c>
    </row>
    <row r="4" spans="1:13" x14ac:dyDescent="0.2">
      <c r="B4" t="s">
        <v>11</v>
      </c>
      <c r="H4">
        <f>900/1801</f>
        <v>0.4997223764575236</v>
      </c>
      <c r="I4" t="s">
        <v>2</v>
      </c>
      <c r="M4" t="s">
        <v>29</v>
      </c>
    </row>
    <row r="5" spans="1:13" x14ac:dyDescent="0.2">
      <c r="B5">
        <v>9</v>
      </c>
      <c r="M5" t="s">
        <v>26</v>
      </c>
    </row>
    <row r="6" spans="1:13" x14ac:dyDescent="0.2">
      <c r="B6" t="s">
        <v>13</v>
      </c>
    </row>
    <row r="9" spans="1:13" x14ac:dyDescent="0.2">
      <c r="A9" t="s">
        <v>12</v>
      </c>
      <c r="B9" t="s">
        <v>3</v>
      </c>
      <c r="C9" t="s">
        <v>4</v>
      </c>
      <c r="D9" t="s">
        <v>5</v>
      </c>
      <c r="E9" t="s">
        <v>6</v>
      </c>
      <c r="F9" t="s">
        <v>7</v>
      </c>
      <c r="G9" t="s">
        <v>8</v>
      </c>
      <c r="H9" t="s">
        <v>9</v>
      </c>
      <c r="I9" t="s">
        <v>10</v>
      </c>
      <c r="J9" t="s">
        <v>16</v>
      </c>
      <c r="L9" t="s">
        <v>17</v>
      </c>
    </row>
    <row r="10" spans="1:13" x14ac:dyDescent="0.2">
      <c r="A10">
        <v>1</v>
      </c>
      <c r="B10" t="s">
        <v>27</v>
      </c>
    </row>
    <row r="12" spans="1:13" x14ac:dyDescent="0.2">
      <c r="A12" t="s">
        <v>12</v>
      </c>
      <c r="B12" t="s">
        <v>3</v>
      </c>
      <c r="C12" t="s">
        <v>4</v>
      </c>
      <c r="D12" t="s">
        <v>5</v>
      </c>
      <c r="E12" t="s">
        <v>6</v>
      </c>
      <c r="F12" t="s">
        <v>7</v>
      </c>
      <c r="G12" t="s">
        <v>8</v>
      </c>
      <c r="H12" t="s">
        <v>9</v>
      </c>
      <c r="I12" t="s">
        <v>10</v>
      </c>
      <c r="J12" t="s">
        <v>16</v>
      </c>
      <c r="L12" t="s">
        <v>17</v>
      </c>
    </row>
    <row r="13" spans="1:13" x14ac:dyDescent="0.2">
      <c r="A13">
        <v>2</v>
      </c>
      <c r="B13" t="s">
        <v>27</v>
      </c>
    </row>
    <row r="15" spans="1:13" x14ac:dyDescent="0.2">
      <c r="A15" t="s">
        <v>12</v>
      </c>
      <c r="B15" t="s">
        <v>3</v>
      </c>
      <c r="C15" t="s">
        <v>4</v>
      </c>
      <c r="D15" t="s">
        <v>5</v>
      </c>
      <c r="E15" t="s">
        <v>6</v>
      </c>
      <c r="F15" t="s">
        <v>7</v>
      </c>
      <c r="G15" t="s">
        <v>8</v>
      </c>
      <c r="H15" t="s">
        <v>9</v>
      </c>
      <c r="I15" t="s">
        <v>10</v>
      </c>
      <c r="J15" t="s">
        <v>16</v>
      </c>
      <c r="L15" t="s">
        <v>17</v>
      </c>
    </row>
    <row r="16" spans="1:13" x14ac:dyDescent="0.2">
      <c r="A16">
        <v>3</v>
      </c>
      <c r="B16" t="s">
        <v>27</v>
      </c>
    </row>
    <row r="18" spans="1:12" x14ac:dyDescent="0.2">
      <c r="A18" t="s">
        <v>12</v>
      </c>
      <c r="B18" t="s">
        <v>3</v>
      </c>
      <c r="C18" t="s">
        <v>4</v>
      </c>
      <c r="D18" t="s">
        <v>5</v>
      </c>
      <c r="E18" t="s">
        <v>6</v>
      </c>
      <c r="F18" t="s">
        <v>7</v>
      </c>
      <c r="G18" t="s">
        <v>8</v>
      </c>
      <c r="H18" t="s">
        <v>9</v>
      </c>
      <c r="I18" t="s">
        <v>10</v>
      </c>
      <c r="J18" t="s">
        <v>16</v>
      </c>
      <c r="L18" t="s">
        <v>17</v>
      </c>
    </row>
    <row r="19" spans="1:12" x14ac:dyDescent="0.2">
      <c r="A19">
        <v>4</v>
      </c>
      <c r="B19" t="s">
        <v>27</v>
      </c>
    </row>
    <row r="21" spans="1:12" x14ac:dyDescent="0.2">
      <c r="A21" t="s">
        <v>12</v>
      </c>
      <c r="B21" t="s">
        <v>3</v>
      </c>
      <c r="C21" t="s">
        <v>4</v>
      </c>
      <c r="D21" t="s">
        <v>5</v>
      </c>
      <c r="E21" t="s">
        <v>6</v>
      </c>
      <c r="F21" t="s">
        <v>7</v>
      </c>
      <c r="G21" t="s">
        <v>8</v>
      </c>
      <c r="H21" t="s">
        <v>9</v>
      </c>
      <c r="I21" t="s">
        <v>10</v>
      </c>
      <c r="J21" t="s">
        <v>16</v>
      </c>
    </row>
    <row r="22" spans="1:12" x14ac:dyDescent="0.2">
      <c r="A22">
        <v>5</v>
      </c>
      <c r="B22" t="s">
        <v>27</v>
      </c>
    </row>
    <row r="24" spans="1:12" x14ac:dyDescent="0.2">
      <c r="A24" t="s">
        <v>12</v>
      </c>
      <c r="B24" t="s">
        <v>3</v>
      </c>
      <c r="C24" t="s">
        <v>4</v>
      </c>
      <c r="D24" t="s">
        <v>5</v>
      </c>
      <c r="E24" t="s">
        <v>6</v>
      </c>
      <c r="F24" t="s">
        <v>7</v>
      </c>
      <c r="G24" t="s">
        <v>8</v>
      </c>
      <c r="H24" t="s">
        <v>9</v>
      </c>
      <c r="I24" t="s">
        <v>10</v>
      </c>
      <c r="J24" t="s">
        <v>16</v>
      </c>
    </row>
    <row r="25" spans="1:12" x14ac:dyDescent="0.2">
      <c r="A25">
        <v>6</v>
      </c>
      <c r="B25" t="s">
        <v>27</v>
      </c>
    </row>
    <row r="27" spans="1:12" x14ac:dyDescent="0.2">
      <c r="A27" t="s">
        <v>12</v>
      </c>
      <c r="B27" t="s">
        <v>3</v>
      </c>
      <c r="C27" t="s">
        <v>4</v>
      </c>
      <c r="D27" t="s">
        <v>5</v>
      </c>
      <c r="E27" t="s">
        <v>6</v>
      </c>
      <c r="F27" t="s">
        <v>7</v>
      </c>
      <c r="G27" t="s">
        <v>8</v>
      </c>
      <c r="H27" t="s">
        <v>9</v>
      </c>
      <c r="I27" t="s">
        <v>10</v>
      </c>
      <c r="J27" t="s">
        <v>16</v>
      </c>
    </row>
    <row r="28" spans="1:12" x14ac:dyDescent="0.2">
      <c r="A28">
        <v>7</v>
      </c>
      <c r="B28" t="s">
        <v>27</v>
      </c>
    </row>
    <row r="30" spans="1:12" x14ac:dyDescent="0.2">
      <c r="A30" t="s">
        <v>12</v>
      </c>
      <c r="B30" t="s">
        <v>3</v>
      </c>
      <c r="C30" t="s">
        <v>4</v>
      </c>
      <c r="D30" t="s">
        <v>5</v>
      </c>
      <c r="E30" t="s">
        <v>6</v>
      </c>
      <c r="F30" t="s">
        <v>7</v>
      </c>
      <c r="G30" t="s">
        <v>8</v>
      </c>
      <c r="H30" t="s">
        <v>9</v>
      </c>
      <c r="I30" t="s">
        <v>10</v>
      </c>
      <c r="J30" t="s">
        <v>16</v>
      </c>
    </row>
    <row r="31" spans="1:12" x14ac:dyDescent="0.2">
      <c r="A31">
        <v>8</v>
      </c>
      <c r="B31">
        <v>1</v>
      </c>
      <c r="C31">
        <v>40.159999999999997</v>
      </c>
      <c r="D31">
        <v>24.32</v>
      </c>
      <c r="E31">
        <v>563</v>
      </c>
      <c r="H31">
        <v>580</v>
      </c>
    </row>
    <row r="33" spans="1:10" x14ac:dyDescent="0.2">
      <c r="A33" t="s">
        <v>12</v>
      </c>
      <c r="B33" t="s">
        <v>3</v>
      </c>
      <c r="C33" t="s">
        <v>4</v>
      </c>
      <c r="D33" t="s">
        <v>5</v>
      </c>
      <c r="E33" t="s">
        <v>6</v>
      </c>
      <c r="F33" t="s">
        <v>7</v>
      </c>
      <c r="G33" t="s">
        <v>8</v>
      </c>
      <c r="H33" t="s">
        <v>9</v>
      </c>
      <c r="I33" t="s">
        <v>10</v>
      </c>
      <c r="J33" t="s">
        <v>16</v>
      </c>
    </row>
    <row r="34" spans="1:10" x14ac:dyDescent="0.2">
      <c r="A34">
        <v>9</v>
      </c>
      <c r="B34" t="s">
        <v>27</v>
      </c>
    </row>
    <row r="36" spans="1:10" x14ac:dyDescent="0.2">
      <c r="A36" t="s">
        <v>12</v>
      </c>
      <c r="B36" t="s">
        <v>3</v>
      </c>
      <c r="C36" t="s">
        <v>4</v>
      </c>
      <c r="D36" t="s">
        <v>5</v>
      </c>
      <c r="E36" t="s">
        <v>6</v>
      </c>
      <c r="F36" t="s">
        <v>7</v>
      </c>
      <c r="G36" t="s">
        <v>8</v>
      </c>
      <c r="H36" t="s">
        <v>9</v>
      </c>
      <c r="I36" t="s">
        <v>10</v>
      </c>
      <c r="J36" t="s">
        <v>16</v>
      </c>
    </row>
    <row r="37" spans="1:10" x14ac:dyDescent="0.2">
      <c r="A37">
        <v>10</v>
      </c>
      <c r="B37" t="s">
        <v>38</v>
      </c>
    </row>
    <row r="39" spans="1:10" x14ac:dyDescent="0.2">
      <c r="A39" t="s">
        <v>12</v>
      </c>
      <c r="B39" t="s">
        <v>3</v>
      </c>
      <c r="C39" t="s">
        <v>4</v>
      </c>
      <c r="D39" t="s">
        <v>5</v>
      </c>
      <c r="E39" t="s">
        <v>6</v>
      </c>
      <c r="F39" t="s">
        <v>7</v>
      </c>
      <c r="G39" t="s">
        <v>8</v>
      </c>
      <c r="H39" t="s">
        <v>9</v>
      </c>
      <c r="I39" t="s">
        <v>10</v>
      </c>
      <c r="J39" t="s">
        <v>16</v>
      </c>
    </row>
    <row r="40" spans="1:10" x14ac:dyDescent="0.2">
      <c r="A40">
        <v>11</v>
      </c>
      <c r="B40" t="s">
        <v>27</v>
      </c>
    </row>
    <row r="42" spans="1:10" x14ac:dyDescent="0.2">
      <c r="A42" t="s">
        <v>12</v>
      </c>
      <c r="B42" t="s">
        <v>3</v>
      </c>
      <c r="C42" t="s">
        <v>4</v>
      </c>
      <c r="D42" t="s">
        <v>5</v>
      </c>
      <c r="E42" t="s">
        <v>6</v>
      </c>
      <c r="F42" t="s">
        <v>7</v>
      </c>
      <c r="G42" t="s">
        <v>8</v>
      </c>
      <c r="H42" t="s">
        <v>9</v>
      </c>
      <c r="I42" t="s">
        <v>10</v>
      </c>
      <c r="J42" t="s">
        <v>16</v>
      </c>
    </row>
    <row r="43" spans="1:10" x14ac:dyDescent="0.2">
      <c r="A43">
        <v>12</v>
      </c>
      <c r="B43">
        <v>1</v>
      </c>
      <c r="C43">
        <v>67.040000000000006</v>
      </c>
      <c r="D43">
        <v>23.36</v>
      </c>
      <c r="E43">
        <v>1627</v>
      </c>
      <c r="G43">
        <v>1801</v>
      </c>
      <c r="J43" t="s">
        <v>30</v>
      </c>
    </row>
    <row r="45" spans="1:10" x14ac:dyDescent="0.2">
      <c r="A45" t="s">
        <v>12</v>
      </c>
      <c r="B45" t="s">
        <v>3</v>
      </c>
      <c r="C45" t="s">
        <v>4</v>
      </c>
      <c r="D45" t="s">
        <v>5</v>
      </c>
      <c r="E45" t="s">
        <v>6</v>
      </c>
      <c r="F45" t="s">
        <v>7</v>
      </c>
      <c r="G45" t="s">
        <v>8</v>
      </c>
      <c r="H45" t="s">
        <v>9</v>
      </c>
      <c r="I45" t="s">
        <v>10</v>
      </c>
      <c r="J45" t="s">
        <v>16</v>
      </c>
    </row>
    <row r="46" spans="1:10" x14ac:dyDescent="0.2">
      <c r="A46">
        <v>13</v>
      </c>
      <c r="B46">
        <v>1</v>
      </c>
      <c r="C46">
        <v>70.08</v>
      </c>
      <c r="D46">
        <v>28.32</v>
      </c>
      <c r="E46">
        <v>492</v>
      </c>
      <c r="G46">
        <v>963</v>
      </c>
      <c r="J46" t="s">
        <v>22</v>
      </c>
    </row>
    <row r="48" spans="1:10" x14ac:dyDescent="0.2">
      <c r="A48" t="s">
        <v>12</v>
      </c>
      <c r="B48" t="s">
        <v>3</v>
      </c>
      <c r="C48" t="s">
        <v>4</v>
      </c>
      <c r="D48" t="s">
        <v>5</v>
      </c>
      <c r="E48" t="s">
        <v>6</v>
      </c>
      <c r="F48" t="s">
        <v>7</v>
      </c>
      <c r="G48" t="s">
        <v>8</v>
      </c>
      <c r="H48" t="s">
        <v>9</v>
      </c>
      <c r="I48" t="s">
        <v>10</v>
      </c>
      <c r="J48" t="s">
        <v>16</v>
      </c>
    </row>
    <row r="49" spans="1:14" x14ac:dyDescent="0.2">
      <c r="A49">
        <v>14</v>
      </c>
      <c r="B49" t="s">
        <v>27</v>
      </c>
    </row>
    <row r="51" spans="1:14" x14ac:dyDescent="0.2">
      <c r="A51" t="s">
        <v>12</v>
      </c>
      <c r="B51" t="s">
        <v>3</v>
      </c>
      <c r="C51" t="s">
        <v>4</v>
      </c>
      <c r="D51" t="s">
        <v>5</v>
      </c>
      <c r="E51" t="s">
        <v>6</v>
      </c>
      <c r="F51" t="s">
        <v>7</v>
      </c>
      <c r="G51" t="s">
        <v>8</v>
      </c>
      <c r="H51" t="s">
        <v>9</v>
      </c>
      <c r="I51" t="s">
        <v>10</v>
      </c>
      <c r="J51" t="s">
        <v>16</v>
      </c>
    </row>
    <row r="52" spans="1:14" x14ac:dyDescent="0.2">
      <c r="A52">
        <v>15</v>
      </c>
      <c r="B52">
        <v>1</v>
      </c>
      <c r="C52">
        <v>40.479999999999997</v>
      </c>
      <c r="D52">
        <v>40.64</v>
      </c>
      <c r="E52">
        <v>2</v>
      </c>
      <c r="H52">
        <v>220</v>
      </c>
      <c r="J52" t="s">
        <v>21</v>
      </c>
    </row>
    <row r="53" spans="1:14" x14ac:dyDescent="0.2">
      <c r="B53">
        <v>2</v>
      </c>
      <c r="C53">
        <v>41.28</v>
      </c>
      <c r="D53">
        <v>40</v>
      </c>
      <c r="E53">
        <v>19</v>
      </c>
      <c r="H53">
        <v>213</v>
      </c>
      <c r="J53" t="s">
        <v>21</v>
      </c>
    </row>
    <row r="55" spans="1:14" x14ac:dyDescent="0.2">
      <c r="A55" t="s">
        <v>12</v>
      </c>
      <c r="B55" t="s">
        <v>3</v>
      </c>
      <c r="C55" t="s">
        <v>4</v>
      </c>
      <c r="D55" t="s">
        <v>5</v>
      </c>
      <c r="E55" t="s">
        <v>6</v>
      </c>
      <c r="F55" t="s">
        <v>7</v>
      </c>
      <c r="G55" t="s">
        <v>8</v>
      </c>
      <c r="H55" t="s">
        <v>9</v>
      </c>
      <c r="I55" t="s">
        <v>10</v>
      </c>
      <c r="J55" t="s">
        <v>16</v>
      </c>
    </row>
    <row r="56" spans="1:14" x14ac:dyDescent="0.2">
      <c r="A56">
        <v>16</v>
      </c>
      <c r="B56" t="s">
        <v>27</v>
      </c>
    </row>
    <row r="58" spans="1:14" x14ac:dyDescent="0.2">
      <c r="A58" t="s">
        <v>12</v>
      </c>
      <c r="B58" t="s">
        <v>3</v>
      </c>
      <c r="C58" t="s">
        <v>4</v>
      </c>
      <c r="D58" t="s">
        <v>5</v>
      </c>
      <c r="E58" t="s">
        <v>6</v>
      </c>
      <c r="F58" t="s">
        <v>7</v>
      </c>
      <c r="G58" t="s">
        <v>8</v>
      </c>
      <c r="H58" t="s">
        <v>9</v>
      </c>
      <c r="I58" t="s">
        <v>10</v>
      </c>
      <c r="J58" t="s">
        <v>16</v>
      </c>
    </row>
    <row r="59" spans="1:14" x14ac:dyDescent="0.2">
      <c r="A59">
        <v>17</v>
      </c>
      <c r="B59">
        <v>1</v>
      </c>
      <c r="C59">
        <v>23.2</v>
      </c>
      <c r="D59">
        <v>55.84</v>
      </c>
      <c r="E59">
        <v>73</v>
      </c>
      <c r="H59">
        <v>1583</v>
      </c>
      <c r="J59" t="s">
        <v>39</v>
      </c>
    </row>
    <row r="61" spans="1:14" x14ac:dyDescent="0.2">
      <c r="A61" t="s">
        <v>12</v>
      </c>
      <c r="B61" t="s">
        <v>3</v>
      </c>
      <c r="C61" t="s">
        <v>4</v>
      </c>
      <c r="D61" t="s">
        <v>5</v>
      </c>
      <c r="E61" t="s">
        <v>6</v>
      </c>
      <c r="F61" t="s">
        <v>7</v>
      </c>
      <c r="G61" t="s">
        <v>8</v>
      </c>
      <c r="H61" t="s">
        <v>9</v>
      </c>
      <c r="I61" t="s">
        <v>10</v>
      </c>
      <c r="J61" t="s">
        <v>16</v>
      </c>
    </row>
    <row r="62" spans="1:14" x14ac:dyDescent="0.2">
      <c r="A62">
        <v>18</v>
      </c>
      <c r="B62" t="s">
        <v>27</v>
      </c>
    </row>
    <row r="64" spans="1:14" x14ac:dyDescent="0.2">
      <c r="A64" t="s">
        <v>12</v>
      </c>
      <c r="B64" t="s">
        <v>3</v>
      </c>
      <c r="C64" t="s">
        <v>4</v>
      </c>
      <c r="D64" t="s">
        <v>5</v>
      </c>
      <c r="E64" t="s">
        <v>6</v>
      </c>
      <c r="F64" t="s">
        <v>7</v>
      </c>
      <c r="G64" t="s">
        <v>8</v>
      </c>
      <c r="H64" t="s">
        <v>9</v>
      </c>
      <c r="I64" t="s">
        <v>10</v>
      </c>
      <c r="J64" t="s">
        <v>16</v>
      </c>
      <c r="N64" s="1"/>
    </row>
    <row r="65" spans="1:14" x14ac:dyDescent="0.2">
      <c r="A65">
        <v>19</v>
      </c>
      <c r="B65" t="s">
        <v>27</v>
      </c>
      <c r="N65" s="1"/>
    </row>
    <row r="67" spans="1:14" x14ac:dyDescent="0.2">
      <c r="A67" t="s">
        <v>12</v>
      </c>
      <c r="B67" t="s">
        <v>3</v>
      </c>
      <c r="C67" t="s">
        <v>4</v>
      </c>
      <c r="D67" t="s">
        <v>5</v>
      </c>
      <c r="E67" t="s">
        <v>6</v>
      </c>
      <c r="F67" t="s">
        <v>7</v>
      </c>
      <c r="G67" t="s">
        <v>8</v>
      </c>
      <c r="H67" t="s">
        <v>9</v>
      </c>
      <c r="I67" t="s">
        <v>10</v>
      </c>
      <c r="J67" t="s">
        <v>16</v>
      </c>
    </row>
    <row r="68" spans="1:14" x14ac:dyDescent="0.2">
      <c r="A68">
        <v>20</v>
      </c>
      <c r="B68">
        <v>1</v>
      </c>
      <c r="C68">
        <v>11.68</v>
      </c>
      <c r="D68">
        <v>72.8</v>
      </c>
      <c r="E68">
        <v>1227</v>
      </c>
      <c r="G68">
        <v>1370</v>
      </c>
      <c r="J68" t="s">
        <v>21</v>
      </c>
    </row>
    <row r="70" spans="1:14" x14ac:dyDescent="0.2">
      <c r="A70" t="s">
        <v>12</v>
      </c>
      <c r="B70" t="s">
        <v>3</v>
      </c>
      <c r="C70" t="s">
        <v>4</v>
      </c>
      <c r="D70" t="s">
        <v>5</v>
      </c>
      <c r="E70" t="s">
        <v>6</v>
      </c>
      <c r="F70" t="s">
        <v>7</v>
      </c>
      <c r="G70" t="s">
        <v>8</v>
      </c>
      <c r="H70" t="s">
        <v>9</v>
      </c>
      <c r="I70" t="s">
        <v>10</v>
      </c>
      <c r="J70" t="s">
        <v>16</v>
      </c>
    </row>
    <row r="71" spans="1:14" x14ac:dyDescent="0.2">
      <c r="A71">
        <v>21</v>
      </c>
      <c r="B71" t="s">
        <v>27</v>
      </c>
    </row>
    <row r="73" spans="1:14" x14ac:dyDescent="0.2">
      <c r="A73" t="s">
        <v>12</v>
      </c>
      <c r="B73" t="s">
        <v>3</v>
      </c>
      <c r="C73" t="s">
        <v>4</v>
      </c>
      <c r="D73" t="s">
        <v>5</v>
      </c>
      <c r="E73" t="s">
        <v>6</v>
      </c>
      <c r="F73" t="s">
        <v>7</v>
      </c>
      <c r="G73" t="s">
        <v>8</v>
      </c>
      <c r="H73" t="s">
        <v>9</v>
      </c>
      <c r="I73" t="s">
        <v>10</v>
      </c>
      <c r="J73" t="s">
        <v>16</v>
      </c>
    </row>
    <row r="74" spans="1:14" x14ac:dyDescent="0.2">
      <c r="A74">
        <v>22</v>
      </c>
      <c r="B74">
        <v>1</v>
      </c>
      <c r="C74">
        <v>46.4</v>
      </c>
      <c r="D74">
        <v>66.400000000000006</v>
      </c>
      <c r="E74">
        <v>306</v>
      </c>
      <c r="G74">
        <v>412</v>
      </c>
      <c r="J74" t="s">
        <v>20</v>
      </c>
    </row>
    <row r="76" spans="1:14" x14ac:dyDescent="0.2">
      <c r="A76" t="s">
        <v>12</v>
      </c>
      <c r="B76" t="s">
        <v>3</v>
      </c>
      <c r="C76" t="s">
        <v>4</v>
      </c>
      <c r="D76" t="s">
        <v>5</v>
      </c>
      <c r="E76" t="s">
        <v>6</v>
      </c>
      <c r="F76" t="s">
        <v>7</v>
      </c>
      <c r="G76" t="s">
        <v>8</v>
      </c>
      <c r="H76" t="s">
        <v>9</v>
      </c>
      <c r="I76" t="s">
        <v>10</v>
      </c>
      <c r="J76" t="s">
        <v>16</v>
      </c>
    </row>
    <row r="77" spans="1:14" x14ac:dyDescent="0.2">
      <c r="A77">
        <v>23</v>
      </c>
      <c r="B77" t="s">
        <v>27</v>
      </c>
    </row>
    <row r="79" spans="1:14" x14ac:dyDescent="0.2">
      <c r="A79" t="s">
        <v>12</v>
      </c>
      <c r="B79" t="s">
        <v>3</v>
      </c>
      <c r="C79" t="s">
        <v>4</v>
      </c>
      <c r="D79" t="s">
        <v>5</v>
      </c>
      <c r="E79" t="s">
        <v>6</v>
      </c>
      <c r="F79" t="s">
        <v>7</v>
      </c>
      <c r="G79" t="s">
        <v>8</v>
      </c>
      <c r="H79" t="s">
        <v>9</v>
      </c>
      <c r="I79" t="s">
        <v>10</v>
      </c>
      <c r="J79" t="s">
        <v>16</v>
      </c>
    </row>
    <row r="80" spans="1:14" x14ac:dyDescent="0.2">
      <c r="A80">
        <v>24</v>
      </c>
      <c r="B80" t="s">
        <v>27</v>
      </c>
    </row>
    <row r="82" spans="1:10" x14ac:dyDescent="0.2">
      <c r="A82" t="s">
        <v>12</v>
      </c>
      <c r="B82" t="s">
        <v>3</v>
      </c>
      <c r="C82" t="s">
        <v>4</v>
      </c>
      <c r="D82" t="s">
        <v>5</v>
      </c>
      <c r="E82" t="s">
        <v>6</v>
      </c>
      <c r="F82" t="s">
        <v>7</v>
      </c>
      <c r="G82" t="s">
        <v>8</v>
      </c>
      <c r="H82" t="s">
        <v>9</v>
      </c>
      <c r="I82" t="s">
        <v>10</v>
      </c>
      <c r="J82" t="s">
        <v>16</v>
      </c>
    </row>
    <row r="83" spans="1:10" x14ac:dyDescent="0.2">
      <c r="A83">
        <v>25</v>
      </c>
      <c r="B83" t="s">
        <v>27</v>
      </c>
    </row>
    <row r="85" spans="1:10" x14ac:dyDescent="0.2">
      <c r="A85" t="s">
        <v>12</v>
      </c>
      <c r="B85" t="s">
        <v>3</v>
      </c>
      <c r="C85" t="s">
        <v>4</v>
      </c>
      <c r="D85" t="s">
        <v>5</v>
      </c>
      <c r="E85" t="s">
        <v>6</v>
      </c>
      <c r="F85" t="s">
        <v>7</v>
      </c>
      <c r="G85" t="s">
        <v>8</v>
      </c>
      <c r="H85" t="s">
        <v>9</v>
      </c>
      <c r="I85" t="s">
        <v>10</v>
      </c>
      <c r="J85" t="s">
        <v>16</v>
      </c>
    </row>
    <row r="86" spans="1:10" x14ac:dyDescent="0.2">
      <c r="A86">
        <v>26</v>
      </c>
      <c r="B86">
        <v>1</v>
      </c>
      <c r="C86">
        <v>59.84</v>
      </c>
      <c r="D86">
        <v>62.24</v>
      </c>
      <c r="E86">
        <v>1</v>
      </c>
      <c r="G86">
        <v>103</v>
      </c>
      <c r="J86" t="s">
        <v>19</v>
      </c>
    </row>
    <row r="88" spans="1:10" x14ac:dyDescent="0.2">
      <c r="A88" t="s">
        <v>12</v>
      </c>
      <c r="B88" t="s">
        <v>3</v>
      </c>
      <c r="C88" t="s">
        <v>4</v>
      </c>
      <c r="D88" t="s">
        <v>5</v>
      </c>
      <c r="E88" t="s">
        <v>6</v>
      </c>
      <c r="F88" t="s">
        <v>7</v>
      </c>
      <c r="G88" t="s">
        <v>8</v>
      </c>
      <c r="H88" t="s">
        <v>9</v>
      </c>
      <c r="I88" t="s">
        <v>10</v>
      </c>
      <c r="J88" t="s">
        <v>16</v>
      </c>
    </row>
    <row r="89" spans="1:10" x14ac:dyDescent="0.2">
      <c r="A89">
        <v>27</v>
      </c>
      <c r="B89" t="s">
        <v>27</v>
      </c>
    </row>
    <row r="91" spans="1:10" x14ac:dyDescent="0.2">
      <c r="A91" t="s">
        <v>12</v>
      </c>
      <c r="B91" t="s">
        <v>3</v>
      </c>
      <c r="C91" t="s">
        <v>4</v>
      </c>
      <c r="D91" t="s">
        <v>5</v>
      </c>
      <c r="E91" t="s">
        <v>6</v>
      </c>
      <c r="F91" t="s">
        <v>7</v>
      </c>
      <c r="G91" t="s">
        <v>8</v>
      </c>
      <c r="H91" t="s">
        <v>9</v>
      </c>
      <c r="I91" t="s">
        <v>10</v>
      </c>
      <c r="J91" t="s">
        <v>16</v>
      </c>
    </row>
    <row r="92" spans="1:10" x14ac:dyDescent="0.2">
      <c r="A92">
        <v>28</v>
      </c>
      <c r="B92">
        <v>1</v>
      </c>
      <c r="C92">
        <v>76.64</v>
      </c>
      <c r="D92">
        <v>40.159999999999997</v>
      </c>
      <c r="E92">
        <v>1</v>
      </c>
      <c r="G92">
        <v>1801</v>
      </c>
      <c r="J92" t="s">
        <v>21</v>
      </c>
    </row>
    <row r="117" spans="7:7" x14ac:dyDescent="0.2">
      <c r="G117" s="2"/>
    </row>
    <row r="118" spans="7:7" x14ac:dyDescent="0.2">
      <c r="G118" s="2"/>
    </row>
    <row r="119" spans="7:7" x14ac:dyDescent="0.2">
      <c r="G119" s="2"/>
    </row>
    <row r="120" spans="7:7" x14ac:dyDescent="0.2">
      <c r="G120" s="2"/>
    </row>
    <row r="121" spans="7:7" x14ac:dyDescent="0.2">
      <c r="G121" s="2"/>
    </row>
    <row r="122" spans="7:7" x14ac:dyDescent="0.2">
      <c r="G122" s="2"/>
    </row>
    <row r="123" spans="7:7" x14ac:dyDescent="0.2">
      <c r="G123" s="2"/>
    </row>
    <row r="124" spans="7:7" x14ac:dyDescent="0.2">
      <c r="G124" s="2"/>
    </row>
    <row r="265" spans="3:14" s="3" customFormat="1" x14ac:dyDescent="0.2"/>
    <row r="266" spans="3:14" s="2" customFormat="1" x14ac:dyDescent="0.2"/>
    <row r="267" spans="3:14" x14ac:dyDescent="0.2">
      <c r="C267" s="2"/>
      <c r="D267" s="2"/>
      <c r="E267" s="2"/>
      <c r="G267" s="2"/>
      <c r="J267" s="2"/>
      <c r="N267" s="2"/>
    </row>
    <row r="268" spans="3:14" x14ac:dyDescent="0.2">
      <c r="C268" s="2"/>
      <c r="D268" s="2"/>
      <c r="E268" s="2"/>
      <c r="G268" s="2"/>
      <c r="J268" s="2"/>
      <c r="N268" s="2"/>
    </row>
    <row r="320" s="3" customFormat="1" x14ac:dyDescent="0.2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D9351-659B-D241-8571-1577B6DA5B5E}">
  <dimension ref="A1:N319"/>
  <sheetViews>
    <sheetView workbookViewId="0">
      <selection activeCell="C5" sqref="C5"/>
    </sheetView>
  </sheetViews>
  <sheetFormatPr baseColWidth="10" defaultRowHeight="16" x14ac:dyDescent="0.2"/>
  <sheetData>
    <row r="1" spans="1:13" x14ac:dyDescent="0.2">
      <c r="B1" t="s">
        <v>0</v>
      </c>
    </row>
    <row r="2" spans="1:13" x14ac:dyDescent="0.2">
      <c r="B2">
        <v>17</v>
      </c>
      <c r="L2" t="s">
        <v>23</v>
      </c>
      <c r="M2" t="s">
        <v>24</v>
      </c>
    </row>
    <row r="3" spans="1:13" x14ac:dyDescent="0.2">
      <c r="H3" t="s">
        <v>1</v>
      </c>
      <c r="M3" t="s">
        <v>25</v>
      </c>
    </row>
    <row r="4" spans="1:13" x14ac:dyDescent="0.2">
      <c r="B4" t="s">
        <v>11</v>
      </c>
      <c r="H4">
        <f>900/1801</f>
        <v>0.4997223764575236</v>
      </c>
      <c r="I4" t="s">
        <v>2</v>
      </c>
      <c r="M4" t="s">
        <v>29</v>
      </c>
    </row>
    <row r="5" spans="1:13" x14ac:dyDescent="0.2">
      <c r="B5">
        <v>2</v>
      </c>
      <c r="M5" t="s">
        <v>26</v>
      </c>
    </row>
    <row r="6" spans="1:13" x14ac:dyDescent="0.2">
      <c r="B6" t="s">
        <v>13</v>
      </c>
    </row>
    <row r="9" spans="1:13" x14ac:dyDescent="0.2">
      <c r="A9" t="s">
        <v>12</v>
      </c>
      <c r="B9" t="s">
        <v>3</v>
      </c>
      <c r="C9" t="s">
        <v>4</v>
      </c>
      <c r="D9" t="s">
        <v>5</v>
      </c>
      <c r="E9" t="s">
        <v>6</v>
      </c>
      <c r="F9" t="s">
        <v>7</v>
      </c>
      <c r="G9" t="s">
        <v>8</v>
      </c>
      <c r="H9" t="s">
        <v>9</v>
      </c>
      <c r="I9" t="s">
        <v>10</v>
      </c>
      <c r="J9" t="s">
        <v>16</v>
      </c>
      <c r="L9" t="s">
        <v>17</v>
      </c>
    </row>
    <row r="10" spans="1:13" x14ac:dyDescent="0.2">
      <c r="A10">
        <v>1</v>
      </c>
      <c r="B10" t="s">
        <v>27</v>
      </c>
    </row>
    <row r="12" spans="1:13" x14ac:dyDescent="0.2">
      <c r="A12" t="s">
        <v>12</v>
      </c>
      <c r="B12" t="s">
        <v>3</v>
      </c>
      <c r="C12" t="s">
        <v>4</v>
      </c>
      <c r="D12" t="s">
        <v>5</v>
      </c>
      <c r="E12" t="s">
        <v>6</v>
      </c>
      <c r="F12" t="s">
        <v>7</v>
      </c>
      <c r="G12" t="s">
        <v>8</v>
      </c>
      <c r="H12" t="s">
        <v>9</v>
      </c>
      <c r="I12" t="s">
        <v>10</v>
      </c>
      <c r="J12" t="s">
        <v>16</v>
      </c>
      <c r="L12" t="s">
        <v>17</v>
      </c>
    </row>
    <row r="13" spans="1:13" x14ac:dyDescent="0.2">
      <c r="A13">
        <v>2</v>
      </c>
      <c r="B13" t="s">
        <v>27</v>
      </c>
    </row>
    <row r="15" spans="1:13" x14ac:dyDescent="0.2">
      <c r="A15" t="s">
        <v>12</v>
      </c>
      <c r="B15" t="s">
        <v>3</v>
      </c>
      <c r="C15" t="s">
        <v>4</v>
      </c>
      <c r="D15" t="s">
        <v>5</v>
      </c>
      <c r="E15" t="s">
        <v>6</v>
      </c>
      <c r="F15" t="s">
        <v>7</v>
      </c>
      <c r="G15" t="s">
        <v>8</v>
      </c>
      <c r="H15" t="s">
        <v>9</v>
      </c>
      <c r="I15" t="s">
        <v>10</v>
      </c>
      <c r="J15" t="s">
        <v>16</v>
      </c>
      <c r="L15" t="s">
        <v>17</v>
      </c>
    </row>
    <row r="16" spans="1:13" x14ac:dyDescent="0.2">
      <c r="A16">
        <v>3</v>
      </c>
      <c r="B16" t="s">
        <v>27</v>
      </c>
    </row>
    <row r="18" spans="1:12" x14ac:dyDescent="0.2">
      <c r="A18" t="s">
        <v>12</v>
      </c>
      <c r="B18" t="s">
        <v>3</v>
      </c>
      <c r="C18" t="s">
        <v>4</v>
      </c>
      <c r="D18" t="s">
        <v>5</v>
      </c>
      <c r="E18" t="s">
        <v>6</v>
      </c>
      <c r="F18" t="s">
        <v>7</v>
      </c>
      <c r="G18" t="s">
        <v>8</v>
      </c>
      <c r="H18" t="s">
        <v>9</v>
      </c>
      <c r="I18" t="s">
        <v>10</v>
      </c>
      <c r="J18" t="s">
        <v>16</v>
      </c>
      <c r="L18" t="s">
        <v>17</v>
      </c>
    </row>
    <row r="19" spans="1:12" x14ac:dyDescent="0.2">
      <c r="A19">
        <v>4</v>
      </c>
      <c r="B19" t="s">
        <v>27</v>
      </c>
    </row>
    <row r="21" spans="1:12" x14ac:dyDescent="0.2">
      <c r="A21" t="s">
        <v>12</v>
      </c>
      <c r="B21" t="s">
        <v>3</v>
      </c>
      <c r="C21" t="s">
        <v>4</v>
      </c>
      <c r="D21" t="s">
        <v>5</v>
      </c>
      <c r="E21" t="s">
        <v>6</v>
      </c>
      <c r="F21" t="s">
        <v>7</v>
      </c>
      <c r="G21" t="s">
        <v>8</v>
      </c>
      <c r="H21" t="s">
        <v>9</v>
      </c>
      <c r="I21" t="s">
        <v>10</v>
      </c>
      <c r="J21" t="s">
        <v>16</v>
      </c>
    </row>
    <row r="22" spans="1:12" x14ac:dyDescent="0.2">
      <c r="A22">
        <v>5</v>
      </c>
      <c r="B22" t="s">
        <v>27</v>
      </c>
    </row>
    <row r="24" spans="1:12" x14ac:dyDescent="0.2">
      <c r="A24" t="s">
        <v>12</v>
      </c>
      <c r="B24" t="s">
        <v>3</v>
      </c>
      <c r="C24" t="s">
        <v>4</v>
      </c>
      <c r="D24" t="s">
        <v>5</v>
      </c>
      <c r="E24" t="s">
        <v>6</v>
      </c>
      <c r="F24" t="s">
        <v>7</v>
      </c>
      <c r="G24" t="s">
        <v>8</v>
      </c>
      <c r="H24" t="s">
        <v>9</v>
      </c>
      <c r="I24" t="s">
        <v>10</v>
      </c>
      <c r="J24" t="s">
        <v>16</v>
      </c>
    </row>
    <row r="25" spans="1:12" x14ac:dyDescent="0.2">
      <c r="A25">
        <v>6</v>
      </c>
      <c r="B25" t="s">
        <v>27</v>
      </c>
    </row>
    <row r="27" spans="1:12" x14ac:dyDescent="0.2">
      <c r="A27" t="s">
        <v>12</v>
      </c>
      <c r="B27" t="s">
        <v>3</v>
      </c>
      <c r="C27" t="s">
        <v>4</v>
      </c>
      <c r="D27" t="s">
        <v>5</v>
      </c>
      <c r="E27" t="s">
        <v>6</v>
      </c>
      <c r="F27" t="s">
        <v>7</v>
      </c>
      <c r="G27" t="s">
        <v>8</v>
      </c>
      <c r="H27" t="s">
        <v>9</v>
      </c>
      <c r="I27" t="s">
        <v>10</v>
      </c>
      <c r="J27" t="s">
        <v>16</v>
      </c>
    </row>
    <row r="28" spans="1:12" x14ac:dyDescent="0.2">
      <c r="A28">
        <v>7</v>
      </c>
      <c r="B28" t="s">
        <v>27</v>
      </c>
    </row>
    <row r="30" spans="1:12" x14ac:dyDescent="0.2">
      <c r="A30" t="s">
        <v>12</v>
      </c>
      <c r="B30" t="s">
        <v>3</v>
      </c>
      <c r="C30" t="s">
        <v>4</v>
      </c>
      <c r="D30" t="s">
        <v>5</v>
      </c>
      <c r="E30" t="s">
        <v>6</v>
      </c>
      <c r="F30" t="s">
        <v>7</v>
      </c>
      <c r="G30" t="s">
        <v>8</v>
      </c>
      <c r="H30" t="s">
        <v>9</v>
      </c>
      <c r="I30" t="s">
        <v>10</v>
      </c>
      <c r="J30" t="s">
        <v>16</v>
      </c>
    </row>
    <row r="31" spans="1:12" x14ac:dyDescent="0.2">
      <c r="A31">
        <v>8</v>
      </c>
      <c r="B31" t="s">
        <v>27</v>
      </c>
    </row>
    <row r="33" spans="1:10" x14ac:dyDescent="0.2">
      <c r="A33" t="s">
        <v>12</v>
      </c>
      <c r="B33" t="s">
        <v>3</v>
      </c>
      <c r="C33" t="s">
        <v>4</v>
      </c>
      <c r="D33" t="s">
        <v>5</v>
      </c>
      <c r="E33" t="s">
        <v>6</v>
      </c>
      <c r="F33" t="s">
        <v>7</v>
      </c>
      <c r="G33" t="s">
        <v>8</v>
      </c>
      <c r="H33" t="s">
        <v>9</v>
      </c>
      <c r="I33" t="s">
        <v>10</v>
      </c>
      <c r="J33" t="s">
        <v>16</v>
      </c>
    </row>
    <row r="34" spans="1:10" x14ac:dyDescent="0.2">
      <c r="A34">
        <v>9</v>
      </c>
      <c r="B34">
        <v>1</v>
      </c>
      <c r="C34">
        <v>73.44</v>
      </c>
      <c r="D34">
        <v>39.840000000000003</v>
      </c>
      <c r="E34">
        <v>1017</v>
      </c>
      <c r="G34">
        <v>1799</v>
      </c>
      <c r="J34" t="s">
        <v>20</v>
      </c>
    </row>
    <row r="36" spans="1:10" x14ac:dyDescent="0.2">
      <c r="A36" t="s">
        <v>12</v>
      </c>
      <c r="B36" t="s">
        <v>3</v>
      </c>
      <c r="C36" t="s">
        <v>4</v>
      </c>
      <c r="D36" t="s">
        <v>5</v>
      </c>
      <c r="E36" t="s">
        <v>6</v>
      </c>
      <c r="F36" t="s">
        <v>7</v>
      </c>
      <c r="G36" t="s">
        <v>8</v>
      </c>
      <c r="H36" t="s">
        <v>9</v>
      </c>
      <c r="I36" t="s">
        <v>10</v>
      </c>
      <c r="J36" t="s">
        <v>16</v>
      </c>
    </row>
    <row r="37" spans="1:10" x14ac:dyDescent="0.2">
      <c r="A37">
        <v>10</v>
      </c>
      <c r="B37" t="s">
        <v>27</v>
      </c>
    </row>
    <row r="39" spans="1:10" x14ac:dyDescent="0.2">
      <c r="A39" t="s">
        <v>12</v>
      </c>
      <c r="B39" t="s">
        <v>3</v>
      </c>
      <c r="C39" t="s">
        <v>4</v>
      </c>
      <c r="D39" t="s">
        <v>5</v>
      </c>
      <c r="E39" t="s">
        <v>6</v>
      </c>
      <c r="F39" t="s">
        <v>7</v>
      </c>
      <c r="G39" t="s">
        <v>8</v>
      </c>
      <c r="H39" t="s">
        <v>9</v>
      </c>
      <c r="I39" t="s">
        <v>10</v>
      </c>
      <c r="J39" t="s">
        <v>16</v>
      </c>
    </row>
    <row r="40" spans="1:10" x14ac:dyDescent="0.2">
      <c r="A40">
        <v>11</v>
      </c>
      <c r="B40" t="s">
        <v>27</v>
      </c>
    </row>
    <row r="42" spans="1:10" x14ac:dyDescent="0.2">
      <c r="A42" t="s">
        <v>12</v>
      </c>
      <c r="B42" t="s">
        <v>3</v>
      </c>
      <c r="C42" t="s">
        <v>4</v>
      </c>
      <c r="D42" t="s">
        <v>5</v>
      </c>
      <c r="E42" t="s">
        <v>6</v>
      </c>
      <c r="F42" t="s">
        <v>7</v>
      </c>
      <c r="G42" t="s">
        <v>8</v>
      </c>
      <c r="H42" t="s">
        <v>9</v>
      </c>
      <c r="I42" t="s">
        <v>10</v>
      </c>
      <c r="J42" t="s">
        <v>16</v>
      </c>
    </row>
    <row r="43" spans="1:10" x14ac:dyDescent="0.2">
      <c r="A43">
        <v>12</v>
      </c>
      <c r="B43" t="s">
        <v>27</v>
      </c>
    </row>
    <row r="45" spans="1:10" x14ac:dyDescent="0.2">
      <c r="A45" t="s">
        <v>12</v>
      </c>
      <c r="B45" t="s">
        <v>3</v>
      </c>
      <c r="C45" t="s">
        <v>4</v>
      </c>
      <c r="D45" t="s">
        <v>5</v>
      </c>
      <c r="E45" t="s">
        <v>6</v>
      </c>
      <c r="F45" t="s">
        <v>7</v>
      </c>
      <c r="G45" t="s">
        <v>8</v>
      </c>
      <c r="H45" t="s">
        <v>9</v>
      </c>
      <c r="I45" t="s">
        <v>10</v>
      </c>
      <c r="J45" t="s">
        <v>16</v>
      </c>
    </row>
    <row r="46" spans="1:10" x14ac:dyDescent="0.2">
      <c r="A46">
        <v>13</v>
      </c>
      <c r="B46" t="s">
        <v>27</v>
      </c>
    </row>
    <row r="48" spans="1:10" x14ac:dyDescent="0.2">
      <c r="A48" t="s">
        <v>12</v>
      </c>
      <c r="B48" t="s">
        <v>3</v>
      </c>
      <c r="C48" t="s">
        <v>4</v>
      </c>
      <c r="D48" t="s">
        <v>5</v>
      </c>
      <c r="E48" t="s">
        <v>6</v>
      </c>
      <c r="F48" t="s">
        <v>7</v>
      </c>
      <c r="G48" t="s">
        <v>8</v>
      </c>
      <c r="H48" t="s">
        <v>9</v>
      </c>
      <c r="I48" t="s">
        <v>10</v>
      </c>
      <c r="J48" t="s">
        <v>16</v>
      </c>
    </row>
    <row r="49" spans="1:14" x14ac:dyDescent="0.2">
      <c r="A49">
        <v>14</v>
      </c>
      <c r="B49" t="s">
        <v>27</v>
      </c>
    </row>
    <row r="51" spans="1:14" x14ac:dyDescent="0.2">
      <c r="A51" t="s">
        <v>12</v>
      </c>
      <c r="B51" t="s">
        <v>3</v>
      </c>
      <c r="C51" t="s">
        <v>4</v>
      </c>
      <c r="D51" t="s">
        <v>5</v>
      </c>
      <c r="E51" t="s">
        <v>6</v>
      </c>
      <c r="F51" t="s">
        <v>7</v>
      </c>
      <c r="G51" t="s">
        <v>8</v>
      </c>
      <c r="H51" t="s">
        <v>9</v>
      </c>
      <c r="I51" t="s">
        <v>10</v>
      </c>
      <c r="J51" t="s">
        <v>16</v>
      </c>
    </row>
    <row r="52" spans="1:14" x14ac:dyDescent="0.2">
      <c r="A52">
        <v>15</v>
      </c>
      <c r="B52">
        <v>1</v>
      </c>
      <c r="C52">
        <v>17.12</v>
      </c>
      <c r="D52">
        <v>62.4</v>
      </c>
      <c r="E52">
        <v>378</v>
      </c>
      <c r="G52">
        <v>1801</v>
      </c>
      <c r="J52" t="s">
        <v>20</v>
      </c>
    </row>
    <row r="54" spans="1:14" x14ac:dyDescent="0.2">
      <c r="A54" t="s">
        <v>12</v>
      </c>
      <c r="B54" t="s">
        <v>3</v>
      </c>
      <c r="C54" t="s">
        <v>4</v>
      </c>
      <c r="D54" t="s">
        <v>5</v>
      </c>
      <c r="E54" t="s">
        <v>6</v>
      </c>
      <c r="F54" t="s">
        <v>7</v>
      </c>
      <c r="G54" t="s">
        <v>8</v>
      </c>
      <c r="H54" t="s">
        <v>9</v>
      </c>
      <c r="I54" t="s">
        <v>10</v>
      </c>
      <c r="J54" t="s">
        <v>16</v>
      </c>
    </row>
    <row r="55" spans="1:14" x14ac:dyDescent="0.2">
      <c r="A55">
        <v>16</v>
      </c>
      <c r="B55" t="s">
        <v>27</v>
      </c>
    </row>
    <row r="57" spans="1:14" x14ac:dyDescent="0.2">
      <c r="A57" t="s">
        <v>12</v>
      </c>
      <c r="B57" t="s">
        <v>3</v>
      </c>
      <c r="C57" t="s">
        <v>4</v>
      </c>
      <c r="D57" t="s">
        <v>5</v>
      </c>
      <c r="E57" t="s">
        <v>6</v>
      </c>
      <c r="F57" t="s">
        <v>7</v>
      </c>
      <c r="G57" t="s">
        <v>8</v>
      </c>
      <c r="H57" t="s">
        <v>9</v>
      </c>
      <c r="I57" t="s">
        <v>10</v>
      </c>
      <c r="J57" t="s">
        <v>16</v>
      </c>
    </row>
    <row r="58" spans="1:14" x14ac:dyDescent="0.2">
      <c r="A58">
        <v>17</v>
      </c>
      <c r="B58" t="s">
        <v>27</v>
      </c>
    </row>
    <row r="63" spans="1:14" x14ac:dyDescent="0.2">
      <c r="N63" s="1"/>
    </row>
    <row r="64" spans="1:14" x14ac:dyDescent="0.2">
      <c r="N64" s="1"/>
    </row>
    <row r="116" spans="7:7" x14ac:dyDescent="0.2">
      <c r="G116" s="2"/>
    </row>
    <row r="117" spans="7:7" x14ac:dyDescent="0.2">
      <c r="G117" s="2"/>
    </row>
    <row r="118" spans="7:7" x14ac:dyDescent="0.2">
      <c r="G118" s="2"/>
    </row>
    <row r="119" spans="7:7" x14ac:dyDescent="0.2">
      <c r="G119" s="2"/>
    </row>
    <row r="120" spans="7:7" x14ac:dyDescent="0.2">
      <c r="G120" s="2"/>
    </row>
    <row r="121" spans="7:7" x14ac:dyDescent="0.2">
      <c r="G121" s="2"/>
    </row>
    <row r="122" spans="7:7" x14ac:dyDescent="0.2">
      <c r="G122" s="2"/>
    </row>
    <row r="123" spans="7:7" x14ac:dyDescent="0.2">
      <c r="G123" s="2"/>
    </row>
    <row r="264" spans="3:14" s="3" customFormat="1" x14ac:dyDescent="0.2"/>
    <row r="265" spans="3:14" s="2" customFormat="1" x14ac:dyDescent="0.2"/>
    <row r="266" spans="3:14" x14ac:dyDescent="0.2">
      <c r="C266" s="2"/>
      <c r="D266" s="2"/>
      <c r="E266" s="2"/>
      <c r="G266" s="2"/>
      <c r="J266" s="2"/>
      <c r="N266" s="2"/>
    </row>
    <row r="267" spans="3:14" x14ac:dyDescent="0.2">
      <c r="C267" s="2"/>
      <c r="D267" s="2"/>
      <c r="E267" s="2"/>
      <c r="G267" s="2"/>
      <c r="J267" s="2"/>
      <c r="N267" s="2"/>
    </row>
    <row r="319" s="3" customFormat="1" x14ac:dyDescent="0.2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E97BE-CCB4-574F-B4C5-AB194A055C87}">
  <dimension ref="A2:W77"/>
  <sheetViews>
    <sheetView tabSelected="1" workbookViewId="0">
      <selection activeCell="U13" sqref="U13"/>
    </sheetView>
  </sheetViews>
  <sheetFormatPr baseColWidth="10" defaultRowHeight="16" x14ac:dyDescent="0.2"/>
  <cols>
    <col min="5" max="5" width="19.83203125" customWidth="1"/>
    <col min="14" max="14" width="11" bestFit="1" customWidth="1"/>
    <col min="15" max="15" width="11.6640625" bestFit="1" customWidth="1"/>
    <col min="17" max="18" width="11" bestFit="1" customWidth="1"/>
    <col min="19" max="19" width="12.1640625" bestFit="1" customWidth="1"/>
    <col min="20" max="21" width="11" bestFit="1" customWidth="1"/>
  </cols>
  <sheetData>
    <row r="2" spans="1:23" x14ac:dyDescent="0.2">
      <c r="B2" t="s">
        <v>40</v>
      </c>
      <c r="J2" t="s">
        <v>57</v>
      </c>
    </row>
    <row r="3" spans="1:23" x14ac:dyDescent="0.2">
      <c r="J3" t="s">
        <v>41</v>
      </c>
      <c r="K3" t="s">
        <v>42</v>
      </c>
    </row>
    <row r="4" spans="1:23" x14ac:dyDescent="0.2">
      <c r="B4" t="s">
        <v>41</v>
      </c>
      <c r="C4" t="s">
        <v>42</v>
      </c>
      <c r="I4" t="s">
        <v>58</v>
      </c>
      <c r="J4">
        <v>0</v>
      </c>
      <c r="K4">
        <v>0</v>
      </c>
      <c r="N4" t="s">
        <v>128</v>
      </c>
      <c r="O4" t="s">
        <v>130</v>
      </c>
      <c r="Q4" t="s">
        <v>129</v>
      </c>
      <c r="R4" t="s">
        <v>131</v>
      </c>
      <c r="T4" t="s">
        <v>132</v>
      </c>
      <c r="U4" t="s">
        <v>133</v>
      </c>
    </row>
    <row r="5" spans="1:23" x14ac:dyDescent="0.2">
      <c r="A5">
        <v>1</v>
      </c>
      <c r="B5" s="4">
        <f>9/27</f>
        <v>0.33333333333333331</v>
      </c>
      <c r="C5" s="4">
        <f>1/14</f>
        <v>7.1428571428571425E-2</v>
      </c>
      <c r="I5" t="s">
        <v>59</v>
      </c>
      <c r="J5">
        <v>0</v>
      </c>
      <c r="K5">
        <v>0</v>
      </c>
      <c r="M5">
        <v>1</v>
      </c>
      <c r="N5" s="5">
        <f>18/27</f>
        <v>0.66666666666666663</v>
      </c>
      <c r="O5" s="5">
        <f>13/14</f>
        <v>0.9285714285714286</v>
      </c>
      <c r="P5" s="5"/>
      <c r="Q5" s="5">
        <f>6/27</f>
        <v>0.22222222222222221</v>
      </c>
      <c r="R5" s="5">
        <f>1/14</f>
        <v>7.1428571428571425E-2</v>
      </c>
      <c r="S5" s="5"/>
      <c r="T5" s="5">
        <f>1/27</f>
        <v>3.7037037037037035E-2</v>
      </c>
      <c r="U5" s="5">
        <v>0</v>
      </c>
    </row>
    <row r="6" spans="1:23" x14ac:dyDescent="0.2">
      <c r="A6">
        <v>2</v>
      </c>
      <c r="B6" s="4">
        <f>8/19</f>
        <v>0.42105263157894735</v>
      </c>
      <c r="C6" s="4">
        <f>2/17</f>
        <v>0.11764705882352941</v>
      </c>
      <c r="I6" t="s">
        <v>60</v>
      </c>
      <c r="J6">
        <v>0</v>
      </c>
      <c r="K6">
        <v>0</v>
      </c>
      <c r="M6">
        <v>2</v>
      </c>
      <c r="N6" s="5">
        <f>11/19</f>
        <v>0.57894736842105265</v>
      </c>
      <c r="O6" s="5">
        <f>15/17</f>
        <v>0.88235294117647056</v>
      </c>
      <c r="P6" s="5"/>
      <c r="Q6" s="5">
        <f>7/19</f>
        <v>0.36842105263157893</v>
      </c>
      <c r="R6" s="5">
        <f>2/17</f>
        <v>0.11764705882352941</v>
      </c>
      <c r="S6" s="5"/>
      <c r="T6" s="5">
        <f>1/19</f>
        <v>5.2631578947368418E-2</v>
      </c>
      <c r="U6" s="5">
        <v>0</v>
      </c>
    </row>
    <row r="7" spans="1:23" x14ac:dyDescent="0.2">
      <c r="A7">
        <v>3</v>
      </c>
      <c r="B7" s="4">
        <f>6/24</f>
        <v>0.25</v>
      </c>
      <c r="C7" s="4">
        <v>0</v>
      </c>
      <c r="I7" t="s">
        <v>61</v>
      </c>
      <c r="J7">
        <v>0</v>
      </c>
      <c r="K7">
        <v>0</v>
      </c>
      <c r="M7">
        <v>3</v>
      </c>
      <c r="N7" s="5">
        <f>18/24</f>
        <v>0.75</v>
      </c>
      <c r="O7" s="5">
        <v>1</v>
      </c>
      <c r="P7" s="5"/>
      <c r="Q7" s="5">
        <f>6/24</f>
        <v>0.25</v>
      </c>
      <c r="R7" s="5">
        <v>0</v>
      </c>
      <c r="S7" s="5"/>
      <c r="T7" s="5">
        <v>0</v>
      </c>
      <c r="U7" s="5">
        <v>0</v>
      </c>
    </row>
    <row r="8" spans="1:23" x14ac:dyDescent="0.2">
      <c r="E8" t="s">
        <v>43</v>
      </c>
      <c r="I8" t="s">
        <v>62</v>
      </c>
      <c r="J8">
        <v>0</v>
      </c>
      <c r="K8">
        <v>0</v>
      </c>
    </row>
    <row r="9" spans="1:23" x14ac:dyDescent="0.2">
      <c r="A9" t="s">
        <v>14</v>
      </c>
      <c r="B9" s="4">
        <f>AVERAGE(B5:B7)</f>
        <v>0.33479532163742687</v>
      </c>
      <c r="C9" s="4">
        <f>AVERAGE(C5:C7)</f>
        <v>6.3025210084033612E-2</v>
      </c>
      <c r="D9" s="9"/>
      <c r="H9" s="9"/>
      <c r="I9" t="s">
        <v>63</v>
      </c>
      <c r="J9">
        <v>0</v>
      </c>
      <c r="K9">
        <v>0</v>
      </c>
      <c r="N9" s="4">
        <f>AVERAGE(N5:N7)</f>
        <v>0.66520467836257302</v>
      </c>
      <c r="O9" s="4">
        <f>AVERAGE(O5:O7)</f>
        <v>0.93697478991596628</v>
      </c>
      <c r="Q9" s="4">
        <f>AVERAGE(Q5:Q7)</f>
        <v>0.28021442495126703</v>
      </c>
      <c r="R9" s="4">
        <f>AVERAGE(R5:R7)</f>
        <v>6.3025210084033612E-2</v>
      </c>
      <c r="T9" s="4">
        <f>AVERAGE(T5:T7)</f>
        <v>2.9889538661468484E-2</v>
      </c>
      <c r="U9" s="4">
        <f>AVERAGE(U5:U7)</f>
        <v>0</v>
      </c>
    </row>
    <row r="10" spans="1:23" x14ac:dyDescent="0.2">
      <c r="A10" t="s">
        <v>15</v>
      </c>
      <c r="B10" s="5">
        <f>_xlfn.STDEV.S(B5:B7)</f>
        <v>8.5535686995965449E-2</v>
      </c>
      <c r="C10" s="5">
        <f>_xlfn.STDEV.S(C5:C7)</f>
        <v>5.9271999914562536E-2</v>
      </c>
      <c r="D10" s="9"/>
      <c r="E10" t="s">
        <v>43</v>
      </c>
      <c r="H10" s="9"/>
      <c r="I10" t="s">
        <v>64</v>
      </c>
      <c r="J10">
        <v>0</v>
      </c>
      <c r="K10">
        <v>0</v>
      </c>
      <c r="N10" s="5">
        <f>_xlfn.STDEV.S(N5:N7)</f>
        <v>8.5535686995965782E-2</v>
      </c>
      <c r="O10" s="5">
        <f>_xlfn.STDEV.S(O5:O7)</f>
        <v>5.927199991456255E-2</v>
      </c>
      <c r="Q10" s="5">
        <f>_xlfn.STDEV.S(Q5:Q7)</f>
        <v>7.7641535981829851E-2</v>
      </c>
      <c r="R10" s="5">
        <f>_xlfn.STDEV.S(R5:R7)</f>
        <v>5.9271999914562536E-2</v>
      </c>
      <c r="T10" s="5">
        <f>_xlfn.STDEV.S(T5:T7)</f>
        <v>2.7033975390142587E-2</v>
      </c>
      <c r="U10" s="5">
        <f>_xlfn.STDEV.S(U5:U7)</f>
        <v>0</v>
      </c>
    </row>
    <row r="11" spans="1:23" ht="17" thickBot="1" x14ac:dyDescent="0.25">
      <c r="D11" s="9"/>
      <c r="E11" t="s">
        <v>137</v>
      </c>
      <c r="H11" s="9"/>
      <c r="I11" t="s">
        <v>65</v>
      </c>
      <c r="J11">
        <v>0</v>
      </c>
      <c r="K11">
        <v>0</v>
      </c>
    </row>
    <row r="12" spans="1:23" x14ac:dyDescent="0.2">
      <c r="D12" s="9"/>
      <c r="E12" s="8"/>
      <c r="F12" s="8" t="s">
        <v>44</v>
      </c>
      <c r="G12" s="8" t="s">
        <v>45</v>
      </c>
      <c r="H12" s="9"/>
      <c r="I12" t="s">
        <v>66</v>
      </c>
      <c r="J12">
        <v>0</v>
      </c>
      <c r="K12">
        <v>0</v>
      </c>
      <c r="M12" t="s">
        <v>43</v>
      </c>
      <c r="Q12" t="s">
        <v>43</v>
      </c>
      <c r="U12" t="s">
        <v>43</v>
      </c>
    </row>
    <row r="13" spans="1:23" ht="17" thickBot="1" x14ac:dyDescent="0.25">
      <c r="D13" s="9"/>
      <c r="E13" s="6" t="s">
        <v>46</v>
      </c>
      <c r="F13" s="6">
        <v>0.33479532163742687</v>
      </c>
      <c r="G13" s="6">
        <v>6.3025210084033612E-2</v>
      </c>
      <c r="H13" s="9"/>
      <c r="I13" t="s">
        <v>67</v>
      </c>
      <c r="J13">
        <v>0</v>
      </c>
      <c r="K13">
        <v>0</v>
      </c>
      <c r="M13" t="s">
        <v>138</v>
      </c>
      <c r="Q13" t="s">
        <v>139</v>
      </c>
      <c r="U13" t="s">
        <v>140</v>
      </c>
    </row>
    <row r="14" spans="1:23" x14ac:dyDescent="0.2">
      <c r="D14" s="9"/>
      <c r="E14" s="6" t="s">
        <v>47</v>
      </c>
      <c r="F14" s="6">
        <v>7.3163537498717734E-3</v>
      </c>
      <c r="G14" s="6">
        <v>3.5131699738719015E-3</v>
      </c>
      <c r="H14" s="9"/>
      <c r="I14" t="s">
        <v>68</v>
      </c>
      <c r="J14">
        <v>0</v>
      </c>
      <c r="K14">
        <v>0</v>
      </c>
      <c r="M14" s="8"/>
      <c r="N14" s="8" t="s">
        <v>44</v>
      </c>
      <c r="O14" s="8" t="s">
        <v>45</v>
      </c>
      <c r="Q14" s="8"/>
      <c r="R14" s="8" t="s">
        <v>44</v>
      </c>
      <c r="S14" s="8" t="s">
        <v>45</v>
      </c>
      <c r="U14" s="8"/>
      <c r="V14" s="8" t="s">
        <v>44</v>
      </c>
      <c r="W14" s="8" t="s">
        <v>45</v>
      </c>
    </row>
    <row r="15" spans="1:23" x14ac:dyDescent="0.2">
      <c r="D15" s="9"/>
      <c r="E15" s="6" t="s">
        <v>48</v>
      </c>
      <c r="F15" s="6">
        <v>3</v>
      </c>
      <c r="G15" s="6">
        <v>3</v>
      </c>
      <c r="H15" s="9"/>
      <c r="I15" t="s">
        <v>69</v>
      </c>
      <c r="J15">
        <v>0</v>
      </c>
      <c r="K15">
        <v>0</v>
      </c>
      <c r="M15" s="6" t="s">
        <v>46</v>
      </c>
      <c r="N15" s="6">
        <v>0.66520467836257302</v>
      </c>
      <c r="O15" s="6">
        <v>0.93697478991596628</v>
      </c>
      <c r="Q15" s="6" t="s">
        <v>46</v>
      </c>
      <c r="R15" s="6">
        <v>0.28021442495126703</v>
      </c>
      <c r="S15" s="6">
        <v>6.3025210084033612E-2</v>
      </c>
      <c r="U15" s="6" t="s">
        <v>46</v>
      </c>
      <c r="V15" s="6">
        <v>2.9889538661468484E-2</v>
      </c>
      <c r="W15" s="6">
        <v>0</v>
      </c>
    </row>
    <row r="16" spans="1:23" x14ac:dyDescent="0.2">
      <c r="D16" s="9"/>
      <c r="E16" s="6" t="s">
        <v>49</v>
      </c>
      <c r="F16" s="6">
        <v>0.99050751196820397</v>
      </c>
      <c r="G16" s="6"/>
      <c r="H16" s="9"/>
      <c r="I16" t="s">
        <v>70</v>
      </c>
      <c r="J16">
        <v>0</v>
      </c>
      <c r="K16">
        <v>0</v>
      </c>
      <c r="M16" s="6" t="s">
        <v>47</v>
      </c>
      <c r="N16" s="6">
        <v>7.316353749871829E-3</v>
      </c>
      <c r="O16" s="6">
        <v>3.5131699738719028E-3</v>
      </c>
      <c r="Q16" s="6" t="s">
        <v>47</v>
      </c>
      <c r="R16" s="6">
        <v>6.0282081096177803E-3</v>
      </c>
      <c r="S16" s="6">
        <v>3.5131699738719015E-3</v>
      </c>
      <c r="U16" s="6" t="s">
        <v>47</v>
      </c>
      <c r="V16" s="6">
        <v>7.3083582539483494E-4</v>
      </c>
      <c r="W16" s="6">
        <v>0</v>
      </c>
    </row>
    <row r="17" spans="1:23" ht="17" thickBot="1" x14ac:dyDescent="0.25">
      <c r="D17" s="9"/>
      <c r="E17" s="6" t="s">
        <v>50</v>
      </c>
      <c r="F17" s="6">
        <v>0</v>
      </c>
      <c r="G17" s="6"/>
      <c r="H17" s="9"/>
      <c r="I17" t="s">
        <v>71</v>
      </c>
      <c r="J17">
        <v>0</v>
      </c>
      <c r="K17" s="10">
        <v>1</v>
      </c>
      <c r="M17" s="6" t="s">
        <v>48</v>
      </c>
      <c r="N17" s="6">
        <v>3</v>
      </c>
      <c r="O17" s="6">
        <v>3</v>
      </c>
      <c r="Q17" s="6" t="s">
        <v>48</v>
      </c>
      <c r="R17" s="6">
        <v>3</v>
      </c>
      <c r="S17" s="6">
        <v>3</v>
      </c>
      <c r="U17" s="6" t="s">
        <v>48</v>
      </c>
      <c r="V17" s="6">
        <v>3</v>
      </c>
      <c r="W17" s="6">
        <v>3</v>
      </c>
    </row>
    <row r="18" spans="1:23" x14ac:dyDescent="0.2">
      <c r="D18" s="9"/>
      <c r="E18" s="6" t="s">
        <v>51</v>
      </c>
      <c r="F18" s="6">
        <v>2</v>
      </c>
      <c r="G18" s="6"/>
      <c r="H18" s="9"/>
      <c r="I18" t="s">
        <v>72</v>
      </c>
      <c r="J18">
        <v>0</v>
      </c>
      <c r="K18">
        <v>0</v>
      </c>
      <c r="M18" s="6" t="s">
        <v>49</v>
      </c>
      <c r="N18" s="6">
        <v>0.99050751196820408</v>
      </c>
      <c r="O18" s="6"/>
      <c r="Q18" s="6" t="s">
        <v>49</v>
      </c>
      <c r="R18" s="6">
        <v>0.67742198674484488</v>
      </c>
      <c r="S18" s="6"/>
      <c r="U18" s="6" t="s">
        <v>49</v>
      </c>
      <c r="V18" s="6" t="e">
        <v>#DIV/0!</v>
      </c>
      <c r="W18" s="6"/>
    </row>
    <row r="19" spans="1:23" x14ac:dyDescent="0.2">
      <c r="D19" s="9"/>
      <c r="E19" s="6" t="s">
        <v>52</v>
      </c>
      <c r="F19" s="6">
        <v>16.789664924456048</v>
      </c>
      <c r="G19" s="6"/>
      <c r="H19" s="9"/>
      <c r="I19" t="s">
        <v>73</v>
      </c>
      <c r="J19">
        <v>0</v>
      </c>
      <c r="K19">
        <v>0</v>
      </c>
      <c r="M19" s="6" t="s">
        <v>50</v>
      </c>
      <c r="N19" s="6">
        <v>0</v>
      </c>
      <c r="O19" s="6"/>
      <c r="Q19" s="6" t="s">
        <v>50</v>
      </c>
      <c r="R19" s="6">
        <v>0</v>
      </c>
      <c r="S19" s="6"/>
      <c r="U19" s="6" t="s">
        <v>50</v>
      </c>
      <c r="V19" s="6">
        <v>0</v>
      </c>
      <c r="W19" s="6"/>
    </row>
    <row r="20" spans="1:23" x14ac:dyDescent="0.2">
      <c r="D20" s="9"/>
      <c r="E20" s="6" t="s">
        <v>53</v>
      </c>
      <c r="F20" s="6">
        <v>1.764340780802142E-3</v>
      </c>
      <c r="G20" s="6"/>
      <c r="H20" s="9"/>
      <c r="I20" t="s">
        <v>74</v>
      </c>
      <c r="J20">
        <v>0</v>
      </c>
      <c r="K20">
        <v>0</v>
      </c>
      <c r="M20" s="6" t="s">
        <v>51</v>
      </c>
      <c r="N20" s="6">
        <v>2</v>
      </c>
      <c r="O20" s="6"/>
      <c r="Q20" s="6" t="s">
        <v>51</v>
      </c>
      <c r="R20" s="6">
        <v>2</v>
      </c>
      <c r="S20" s="6"/>
      <c r="U20" s="6" t="s">
        <v>51</v>
      </c>
      <c r="V20" s="6">
        <v>2</v>
      </c>
      <c r="W20" s="6"/>
    </row>
    <row r="21" spans="1:23" x14ac:dyDescent="0.2">
      <c r="D21" s="9"/>
      <c r="E21" s="6" t="s">
        <v>54</v>
      </c>
      <c r="F21" s="6">
        <v>2.9199855803537269</v>
      </c>
      <c r="G21" s="6"/>
      <c r="H21" s="9"/>
      <c r="I21" t="s">
        <v>75</v>
      </c>
      <c r="J21">
        <v>0</v>
      </c>
      <c r="K21">
        <v>0</v>
      </c>
      <c r="M21" s="6" t="s">
        <v>52</v>
      </c>
      <c r="N21" s="6">
        <v>-16.789664924456346</v>
      </c>
      <c r="O21" s="6"/>
      <c r="Q21" s="6" t="s">
        <v>52</v>
      </c>
      <c r="R21" s="6">
        <v>6.5421327157964289</v>
      </c>
      <c r="S21" s="6"/>
      <c r="U21" s="6" t="s">
        <v>52</v>
      </c>
      <c r="V21" s="6">
        <v>1.9150050567603409</v>
      </c>
      <c r="W21" s="6"/>
    </row>
    <row r="22" spans="1:23" x14ac:dyDescent="0.2">
      <c r="D22" s="9"/>
      <c r="E22" s="6" t="s">
        <v>55</v>
      </c>
      <c r="F22" s="6">
        <v>3.528681561604284E-3</v>
      </c>
      <c r="G22" s="6"/>
      <c r="H22" s="9"/>
      <c r="I22" t="s">
        <v>76</v>
      </c>
      <c r="J22">
        <v>1</v>
      </c>
      <c r="K22">
        <v>0</v>
      </c>
      <c r="M22" s="6" t="s">
        <v>53</v>
      </c>
      <c r="N22" s="6">
        <v>1.7643407808020798E-3</v>
      </c>
      <c r="O22" s="6"/>
      <c r="Q22" s="6" t="s">
        <v>53</v>
      </c>
      <c r="R22" s="6">
        <v>1.1288263626997459E-2</v>
      </c>
      <c r="S22" s="6"/>
      <c r="U22" s="6" t="s">
        <v>53</v>
      </c>
      <c r="V22" s="6">
        <v>9.7788985349965329E-2</v>
      </c>
      <c r="W22" s="6"/>
    </row>
    <row r="23" spans="1:23" ht="17" thickBot="1" x14ac:dyDescent="0.25">
      <c r="D23" s="9"/>
      <c r="E23" s="7" t="s">
        <v>56</v>
      </c>
      <c r="F23" s="7">
        <v>4.3026527297494637</v>
      </c>
      <c r="G23" s="7"/>
      <c r="H23" s="9"/>
      <c r="I23" t="s">
        <v>77</v>
      </c>
      <c r="J23">
        <v>1</v>
      </c>
      <c r="K23">
        <v>0</v>
      </c>
      <c r="M23" s="6" t="s">
        <v>54</v>
      </c>
      <c r="N23" s="6">
        <v>2.9199855803537269</v>
      </c>
      <c r="O23" s="6"/>
      <c r="Q23" s="6" t="s">
        <v>54</v>
      </c>
      <c r="R23" s="6">
        <v>2.9199855803537269</v>
      </c>
      <c r="S23" s="6"/>
      <c r="U23" s="6" t="s">
        <v>54</v>
      </c>
      <c r="V23" s="6">
        <v>2.9199855803537269</v>
      </c>
      <c r="W23" s="6"/>
    </row>
    <row r="24" spans="1:23" x14ac:dyDescent="0.2">
      <c r="E24" s="6" t="s">
        <v>136</v>
      </c>
      <c r="I24" t="s">
        <v>78</v>
      </c>
      <c r="J24">
        <v>1</v>
      </c>
      <c r="K24">
        <v>0</v>
      </c>
      <c r="M24" s="6" t="s">
        <v>55</v>
      </c>
      <c r="N24" s="6">
        <v>3.5286815616041595E-3</v>
      </c>
      <c r="O24" s="6"/>
      <c r="Q24" s="6" t="s">
        <v>55</v>
      </c>
      <c r="R24" s="6">
        <v>2.2576527253994918E-2</v>
      </c>
      <c r="S24" s="6"/>
      <c r="U24" s="6" t="s">
        <v>55</v>
      </c>
      <c r="V24" s="6">
        <v>0.19557797069993066</v>
      </c>
      <c r="W24" s="6"/>
    </row>
    <row r="25" spans="1:23" ht="17" thickBot="1" x14ac:dyDescent="0.25">
      <c r="I25" t="s">
        <v>79</v>
      </c>
      <c r="J25">
        <v>1</v>
      </c>
      <c r="K25">
        <v>0</v>
      </c>
      <c r="M25" s="7" t="s">
        <v>56</v>
      </c>
      <c r="N25" s="7">
        <v>4.3026527297494637</v>
      </c>
      <c r="O25" s="7"/>
      <c r="Q25" s="7" t="s">
        <v>56</v>
      </c>
      <c r="R25" s="7">
        <v>4.3026527297494637</v>
      </c>
      <c r="S25" s="7"/>
      <c r="U25" s="7" t="s">
        <v>56</v>
      </c>
      <c r="V25" s="7">
        <v>4.3026527297494637</v>
      </c>
      <c r="W25" s="7"/>
    </row>
    <row r="26" spans="1:23" x14ac:dyDescent="0.2">
      <c r="I26" t="s">
        <v>80</v>
      </c>
      <c r="J26">
        <v>1</v>
      </c>
      <c r="K26">
        <v>0</v>
      </c>
      <c r="M26" s="6" t="s">
        <v>136</v>
      </c>
      <c r="Q26" s="6" t="s">
        <v>135</v>
      </c>
      <c r="U26" s="6" t="s">
        <v>134</v>
      </c>
    </row>
    <row r="27" spans="1:23" x14ac:dyDescent="0.2">
      <c r="I27" t="s">
        <v>81</v>
      </c>
      <c r="J27">
        <v>1</v>
      </c>
      <c r="K27">
        <v>0</v>
      </c>
    </row>
    <row r="28" spans="1:23" ht="17" thickBot="1" x14ac:dyDescent="0.25">
      <c r="I28" t="s">
        <v>82</v>
      </c>
      <c r="J28">
        <v>1</v>
      </c>
      <c r="K28">
        <v>0</v>
      </c>
    </row>
    <row r="29" spans="1:23" x14ac:dyDescent="0.2">
      <c r="A29" s="8"/>
      <c r="B29" s="8"/>
      <c r="C29" s="8"/>
      <c r="I29" t="s">
        <v>83</v>
      </c>
      <c r="J29">
        <v>1</v>
      </c>
      <c r="K29">
        <v>0</v>
      </c>
    </row>
    <row r="30" spans="1:23" ht="17" thickBot="1" x14ac:dyDescent="0.25">
      <c r="A30" s="6"/>
      <c r="B30" s="6"/>
      <c r="C30" s="6"/>
      <c r="I30" t="s">
        <v>84</v>
      </c>
      <c r="J30" s="10">
        <v>2</v>
      </c>
      <c r="K30">
        <v>0</v>
      </c>
    </row>
    <row r="31" spans="1:23" x14ac:dyDescent="0.2">
      <c r="A31" s="6"/>
      <c r="B31" s="6"/>
      <c r="C31" s="6"/>
      <c r="I31" t="s">
        <v>85</v>
      </c>
      <c r="J31">
        <v>0</v>
      </c>
      <c r="K31">
        <v>0</v>
      </c>
      <c r="M31" s="8"/>
      <c r="N31" s="8"/>
      <c r="O31" s="8"/>
      <c r="P31" s="8"/>
    </row>
    <row r="32" spans="1:23" x14ac:dyDescent="0.2">
      <c r="A32" s="6"/>
      <c r="B32" s="6"/>
      <c r="C32" s="6"/>
      <c r="I32" t="s">
        <v>86</v>
      </c>
      <c r="J32">
        <v>0</v>
      </c>
      <c r="K32">
        <v>0</v>
      </c>
      <c r="M32" s="6"/>
      <c r="N32" s="6"/>
      <c r="O32" s="6"/>
      <c r="P32" s="6"/>
    </row>
    <row r="33" spans="1:16" x14ac:dyDescent="0.2">
      <c r="A33" s="6"/>
      <c r="B33" s="6"/>
      <c r="C33" s="6"/>
      <c r="I33" t="s">
        <v>87</v>
      </c>
      <c r="J33">
        <v>0</v>
      </c>
      <c r="K33">
        <v>1</v>
      </c>
      <c r="M33" s="6"/>
      <c r="N33" s="6"/>
      <c r="O33" s="6"/>
      <c r="P33" s="6"/>
    </row>
    <row r="34" spans="1:16" x14ac:dyDescent="0.2">
      <c r="A34" s="6"/>
      <c r="B34" s="6"/>
      <c r="C34" s="6"/>
      <c r="I34" t="s">
        <v>88</v>
      </c>
      <c r="J34">
        <v>0</v>
      </c>
      <c r="K34">
        <v>1</v>
      </c>
      <c r="M34" s="6"/>
      <c r="N34" s="6"/>
      <c r="O34" s="6"/>
      <c r="P34" s="6"/>
    </row>
    <row r="35" spans="1:16" x14ac:dyDescent="0.2">
      <c r="A35" s="6"/>
      <c r="B35" s="6"/>
      <c r="C35" s="6"/>
      <c r="I35" t="s">
        <v>89</v>
      </c>
      <c r="J35">
        <v>0</v>
      </c>
      <c r="K35">
        <v>0</v>
      </c>
      <c r="M35" s="6"/>
      <c r="N35" s="6"/>
      <c r="O35" s="6"/>
      <c r="P35" s="6"/>
    </row>
    <row r="36" spans="1:16" x14ac:dyDescent="0.2">
      <c r="A36" s="6"/>
      <c r="B36" s="6"/>
      <c r="C36" s="6"/>
      <c r="I36" t="s">
        <v>90</v>
      </c>
      <c r="J36">
        <v>0</v>
      </c>
      <c r="K36">
        <v>0</v>
      </c>
      <c r="M36" s="6"/>
      <c r="N36" s="6"/>
      <c r="O36" s="6"/>
      <c r="P36" s="6"/>
    </row>
    <row r="37" spans="1:16" x14ac:dyDescent="0.2">
      <c r="A37" s="6"/>
      <c r="B37" s="6"/>
      <c r="C37" s="6"/>
      <c r="I37" t="s">
        <v>91</v>
      </c>
      <c r="J37">
        <v>0</v>
      </c>
      <c r="K37">
        <v>0</v>
      </c>
      <c r="M37" s="6"/>
      <c r="N37" s="6"/>
      <c r="O37" s="6"/>
      <c r="P37" s="6"/>
    </row>
    <row r="38" spans="1:16" x14ac:dyDescent="0.2">
      <c r="A38" s="6"/>
      <c r="B38" s="6"/>
      <c r="C38" s="6"/>
      <c r="I38" t="s">
        <v>92</v>
      </c>
      <c r="J38">
        <v>0</v>
      </c>
      <c r="K38">
        <v>0</v>
      </c>
      <c r="M38" s="6"/>
      <c r="N38" s="6"/>
      <c r="O38" s="6"/>
      <c r="P38" s="6"/>
    </row>
    <row r="39" spans="1:16" x14ac:dyDescent="0.2">
      <c r="A39" s="6"/>
      <c r="B39" s="6"/>
      <c r="C39" s="6"/>
      <c r="I39" t="s">
        <v>93</v>
      </c>
      <c r="J39">
        <v>0</v>
      </c>
      <c r="K39">
        <v>0</v>
      </c>
      <c r="M39" s="6"/>
      <c r="N39" s="6"/>
      <c r="O39" s="6"/>
      <c r="P39" s="6"/>
    </row>
    <row r="40" spans="1:16" ht="17" thickBot="1" x14ac:dyDescent="0.25">
      <c r="A40" s="7"/>
      <c r="B40" s="7"/>
      <c r="C40" s="7"/>
      <c r="I40" t="s">
        <v>94</v>
      </c>
      <c r="J40">
        <v>0</v>
      </c>
      <c r="K40">
        <v>0</v>
      </c>
      <c r="M40" s="6"/>
      <c r="N40" s="6"/>
      <c r="O40" s="6"/>
      <c r="P40" s="6"/>
    </row>
    <row r="41" spans="1:16" x14ac:dyDescent="0.2">
      <c r="I41" t="s">
        <v>95</v>
      </c>
      <c r="J41">
        <v>0</v>
      </c>
      <c r="K41">
        <v>0</v>
      </c>
      <c r="M41" s="6"/>
      <c r="N41" s="6"/>
      <c r="O41" s="6"/>
      <c r="P41" s="6"/>
    </row>
    <row r="42" spans="1:16" ht="17" thickBot="1" x14ac:dyDescent="0.25">
      <c r="I42" t="s">
        <v>96</v>
      </c>
      <c r="J42">
        <v>1</v>
      </c>
      <c r="K42">
        <v>0</v>
      </c>
      <c r="M42" s="7"/>
      <c r="N42" s="7"/>
      <c r="O42" s="7"/>
      <c r="P42" s="7"/>
    </row>
    <row r="43" spans="1:16" x14ac:dyDescent="0.2">
      <c r="I43" t="s">
        <v>97</v>
      </c>
      <c r="J43">
        <v>1</v>
      </c>
      <c r="K43">
        <v>0</v>
      </c>
    </row>
    <row r="44" spans="1:16" x14ac:dyDescent="0.2">
      <c r="I44" t="s">
        <v>98</v>
      </c>
      <c r="J44">
        <v>1</v>
      </c>
      <c r="K44">
        <v>0</v>
      </c>
    </row>
    <row r="45" spans="1:16" x14ac:dyDescent="0.2">
      <c r="I45" t="s">
        <v>99</v>
      </c>
      <c r="J45">
        <v>1</v>
      </c>
      <c r="K45">
        <v>0</v>
      </c>
    </row>
    <row r="46" spans="1:16" x14ac:dyDescent="0.2">
      <c r="I46" t="s">
        <v>100</v>
      </c>
      <c r="J46">
        <v>1</v>
      </c>
      <c r="K46">
        <v>0</v>
      </c>
    </row>
    <row r="47" spans="1:16" x14ac:dyDescent="0.2">
      <c r="I47" t="s">
        <v>101</v>
      </c>
      <c r="J47">
        <v>1</v>
      </c>
      <c r="K47">
        <v>0</v>
      </c>
    </row>
    <row r="48" spans="1:16" x14ac:dyDescent="0.2">
      <c r="I48" t="s">
        <v>102</v>
      </c>
      <c r="J48">
        <v>1</v>
      </c>
      <c r="K48">
        <v>0</v>
      </c>
    </row>
    <row r="49" spans="9:11" x14ac:dyDescent="0.2">
      <c r="I49" t="s">
        <v>103</v>
      </c>
      <c r="J49">
        <v>2</v>
      </c>
      <c r="K49">
        <v>0</v>
      </c>
    </row>
    <row r="50" spans="9:11" x14ac:dyDescent="0.2">
      <c r="I50" t="s">
        <v>104</v>
      </c>
      <c r="J50">
        <v>0</v>
      </c>
    </row>
    <row r="51" spans="9:11" x14ac:dyDescent="0.2">
      <c r="I51" t="s">
        <v>105</v>
      </c>
      <c r="J51">
        <v>0</v>
      </c>
    </row>
    <row r="52" spans="9:11" x14ac:dyDescent="0.2">
      <c r="I52" t="s">
        <v>106</v>
      </c>
      <c r="J52">
        <v>0</v>
      </c>
    </row>
    <row r="53" spans="9:11" x14ac:dyDescent="0.2">
      <c r="I53" t="s">
        <v>107</v>
      </c>
      <c r="J53">
        <v>0</v>
      </c>
    </row>
    <row r="54" spans="9:11" x14ac:dyDescent="0.2">
      <c r="I54" t="s">
        <v>108</v>
      </c>
      <c r="J54">
        <v>0</v>
      </c>
    </row>
    <row r="55" spans="9:11" x14ac:dyDescent="0.2">
      <c r="I55" t="s">
        <v>109</v>
      </c>
      <c r="J55">
        <v>0</v>
      </c>
    </row>
    <row r="56" spans="9:11" x14ac:dyDescent="0.2">
      <c r="I56" t="s">
        <v>110</v>
      </c>
      <c r="J56">
        <v>0</v>
      </c>
    </row>
    <row r="57" spans="9:11" x14ac:dyDescent="0.2">
      <c r="I57" t="s">
        <v>111</v>
      </c>
      <c r="J57">
        <v>0</v>
      </c>
    </row>
    <row r="58" spans="9:11" x14ac:dyDescent="0.2">
      <c r="I58" t="s">
        <v>112</v>
      </c>
      <c r="J58">
        <v>0</v>
      </c>
    </row>
    <row r="59" spans="9:11" x14ac:dyDescent="0.2">
      <c r="I59" t="s">
        <v>113</v>
      </c>
      <c r="J59">
        <v>0</v>
      </c>
    </row>
    <row r="60" spans="9:11" x14ac:dyDescent="0.2">
      <c r="I60" t="s">
        <v>114</v>
      </c>
      <c r="J60">
        <v>0</v>
      </c>
    </row>
    <row r="61" spans="9:11" x14ac:dyDescent="0.2">
      <c r="I61" t="s">
        <v>115</v>
      </c>
      <c r="J61">
        <v>0</v>
      </c>
    </row>
    <row r="62" spans="9:11" x14ac:dyDescent="0.2">
      <c r="I62" t="s">
        <v>116</v>
      </c>
      <c r="J62">
        <v>0</v>
      </c>
    </row>
    <row r="63" spans="9:11" x14ac:dyDescent="0.2">
      <c r="I63" t="s">
        <v>117</v>
      </c>
      <c r="J63">
        <v>0</v>
      </c>
    </row>
    <row r="64" spans="9:11" x14ac:dyDescent="0.2">
      <c r="I64" t="s">
        <v>118</v>
      </c>
      <c r="J64">
        <v>0</v>
      </c>
    </row>
    <row r="65" spans="9:11" x14ac:dyDescent="0.2">
      <c r="I65" t="s">
        <v>119</v>
      </c>
      <c r="J65">
        <v>0</v>
      </c>
    </row>
    <row r="66" spans="9:11" x14ac:dyDescent="0.2">
      <c r="I66" t="s">
        <v>120</v>
      </c>
      <c r="J66">
        <v>0</v>
      </c>
    </row>
    <row r="67" spans="9:11" x14ac:dyDescent="0.2">
      <c r="I67" t="s">
        <v>121</v>
      </c>
      <c r="J67">
        <v>0</v>
      </c>
    </row>
    <row r="68" spans="9:11" x14ac:dyDescent="0.2">
      <c r="I68" t="s">
        <v>122</v>
      </c>
      <c r="J68">
        <v>1</v>
      </c>
    </row>
    <row r="69" spans="9:11" x14ac:dyDescent="0.2">
      <c r="I69" t="s">
        <v>123</v>
      </c>
      <c r="J69">
        <v>1</v>
      </c>
    </row>
    <row r="70" spans="9:11" x14ac:dyDescent="0.2">
      <c r="I70" t="s">
        <v>124</v>
      </c>
      <c r="J70">
        <v>1</v>
      </c>
    </row>
    <row r="71" spans="9:11" x14ac:dyDescent="0.2">
      <c r="I71" t="s">
        <v>125</v>
      </c>
      <c r="J71">
        <v>1</v>
      </c>
    </row>
    <row r="72" spans="9:11" x14ac:dyDescent="0.2">
      <c r="I72" t="s">
        <v>126</v>
      </c>
      <c r="J72">
        <v>1</v>
      </c>
    </row>
    <row r="73" spans="9:11" x14ac:dyDescent="0.2">
      <c r="I73" t="s">
        <v>127</v>
      </c>
      <c r="J73">
        <v>1</v>
      </c>
    </row>
    <row r="76" spans="9:11" x14ac:dyDescent="0.2">
      <c r="I76" t="s">
        <v>14</v>
      </c>
      <c r="J76">
        <f>AVERAGE(J4:J73)</f>
        <v>0.35714285714285715</v>
      </c>
      <c r="K76">
        <f>AVERAGE(K4:K49)</f>
        <v>6.5217391304347824E-2</v>
      </c>
    </row>
    <row r="77" spans="9:11" x14ac:dyDescent="0.2">
      <c r="I77" t="s">
        <v>15</v>
      </c>
      <c r="J77">
        <f>_xlfn.STDEV.S(J4:J73)</f>
        <v>0.53934244145175403</v>
      </c>
      <c r="K77">
        <f>_xlfn.STDEV.S(K4:K49)</f>
        <v>0.24963741822833801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empty vector #1</vt:lpstr>
      <vt:lpstr>HPO30 #2</vt:lpstr>
      <vt:lpstr>empty vector #3</vt:lpstr>
      <vt:lpstr>HPO30 #3</vt:lpstr>
      <vt:lpstr>HPO30 #1</vt:lpstr>
      <vt:lpstr>empty vector #2</vt:lpstr>
      <vt:lpstr>stats for side binding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2022-04-29T14:45:15Z</dcterms:created>
  <dcterms:modified xsi:type="dcterms:W3CDTF">2022-07-01T20:08:55Z</dcterms:modified>
</cp:coreProperties>
</file>